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30" windowWidth="17400" windowHeight="11550" activeTab="0"/>
  </bookViews>
  <sheets>
    <sheet name="6.1" sheetId="1" r:id="rId1"/>
    <sheet name="6.1 (2)" sheetId="2" r:id="rId2"/>
    <sheet name="6.2" sheetId="3" r:id="rId3"/>
    <sheet name="6.3" sheetId="4" r:id="rId4"/>
    <sheet name="6.4" sheetId="5" r:id="rId5"/>
    <sheet name="6.5" sheetId="6" r:id="rId6"/>
  </sheets>
  <definedNames>
    <definedName name="_xlnm.Print_Area" localSheetId="1">'6.1 (2)'!$A$1:$J$50</definedName>
    <definedName name="_xlnm.Print_Area" localSheetId="4">'6.4'!$A$1:$F$98</definedName>
  </definedNames>
  <calcPr fullCalcOnLoad="1"/>
</workbook>
</file>

<file path=xl/sharedStrings.xml><?xml version="1.0" encoding="utf-8"?>
<sst xmlns="http://schemas.openxmlformats.org/spreadsheetml/2006/main" count="363" uniqueCount="166">
  <si>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</si>
  <si>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</si>
  <si>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</si>
  <si>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</si>
  <si>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</si>
  <si>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</si>
  <si>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</si>
  <si>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</si>
  <si>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</si>
  <si>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</si>
  <si>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</si>
  <si>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</si>
  <si>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</si>
  <si>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</si>
  <si>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</si>
  <si>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</si>
  <si>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</si>
  <si>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</si>
  <si>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</si>
  <si>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</si>
  <si>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</si>
  <si>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</si>
  <si>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</si>
  <si>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</si>
  <si>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</si>
  <si>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</si>
  <si>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</si>
  <si>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</si>
  <si>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</si>
  <si>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</si>
  <si>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</si>
  <si>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</si>
  <si>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</si>
  <si>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</si>
  <si>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</si>
  <si>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</si>
  <si>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</si>
  <si>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</si>
  <si>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</si>
  <si>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</si>
  <si>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</si>
  <si>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</si>
  <si>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</si>
  <si>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</si>
  <si>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</si>
  <si>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</si>
  <si>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</si>
  <si>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</si>
  <si>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</si>
  <si>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</si>
  <si>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</si>
  <si>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</si>
  <si>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</si>
  <si>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</si>
  <si>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</si>
  <si>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20 - 24</t>
  </si>
  <si>
    <t>25 - 29</t>
  </si>
  <si>
    <t>30 - 34</t>
  </si>
  <si>
    <t>35 - 39</t>
  </si>
  <si>
    <t>40 - 44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</si>
  <si>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</si>
  <si>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</si>
  <si>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</si>
  <si>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</si>
  <si>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</si>
  <si>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</si>
  <si>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</si>
  <si>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Bidrag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</si>
  <si>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</si>
  <si>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</si>
  <si>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</si>
  <si>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</si>
  <si>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</si>
  <si>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</si>
  <si>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Bidrag 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</si>
  <si>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</si>
  <si>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</si>
  <si>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</si>
  <si>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</si>
  <si>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</si>
  <si>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</si>
  <si>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Språkkurser</t>
  </si>
  <si>
    <t>Utbytesstuderande</t>
  </si>
  <si>
    <t>Kön</t>
  </si>
  <si>
    <t>Tanzania</t>
  </si>
  <si>
    <t>Kenya</t>
  </si>
  <si>
    <t>Costa Rica</t>
  </si>
  <si>
    <t>Peru</t>
  </si>
  <si>
    <t>Venezuela</t>
  </si>
  <si>
    <t>Macao</t>
  </si>
  <si>
    <t>Syrien</t>
  </si>
  <si>
    <t>Taiwan</t>
  </si>
  <si>
    <t>Läsår</t>
  </si>
  <si>
    <t>Utbildningens nivå</t>
  </si>
  <si>
    <t>Ålder</t>
  </si>
  <si>
    <t>- 19</t>
  </si>
  <si>
    <t>Bosnien-Herzegovinia</t>
  </si>
  <si>
    <t>6               Studerande utomlands</t>
  </si>
  <si>
    <t>Tabell 6.1    forts....</t>
  </si>
  <si>
    <t>2003/04</t>
  </si>
  <si>
    <t>Lettland</t>
  </si>
  <si>
    <t>Slovakien</t>
  </si>
  <si>
    <t>Slovenien</t>
  </si>
  <si>
    <t xml:space="preserve">                     Number of students in post-secondary education receiving student aid 
                     for studies abroad by sex, continent and type of studies </t>
  </si>
  <si>
    <t>Typ av studiestöd</t>
  </si>
  <si>
    <t xml:space="preserve">                 Students abroad</t>
  </si>
  <si>
    <t>Indien</t>
  </si>
  <si>
    <t>Sydkorea</t>
  </si>
  <si>
    <t>Saudi-Arabien</t>
  </si>
  <si>
    <t>2004/05</t>
  </si>
  <si>
    <t>Columbia</t>
  </si>
  <si>
    <t>Arabemiraten, förenade</t>
  </si>
  <si>
    <t>Jordanien</t>
  </si>
  <si>
    <t>Malaysia</t>
  </si>
  <si>
    <t>Turkiet</t>
  </si>
  <si>
    <t>Bulgarien</t>
  </si>
  <si>
    <t>Kroatien</t>
  </si>
  <si>
    <t>Serbien och Montenegro</t>
  </si>
  <si>
    <t>Ukraina</t>
  </si>
  <si>
    <r>
      <t>Free-movers</t>
    </r>
    <r>
      <rPr>
        <vertAlign val="superscript"/>
        <sz val="8.5"/>
        <rFont val="Arial"/>
        <family val="2"/>
      </rPr>
      <t>1)</t>
    </r>
  </si>
  <si>
    <r>
      <t>EU-15</t>
    </r>
    <r>
      <rPr>
        <vertAlign val="superscript"/>
        <sz val="8.5"/>
        <rFont val="Arial"/>
        <family val="2"/>
      </rPr>
      <t>2)</t>
    </r>
  </si>
  <si>
    <r>
      <t>EU-25</t>
    </r>
    <r>
      <rPr>
        <vertAlign val="superscript"/>
        <sz val="8.5"/>
        <rFont val="Arial"/>
        <family val="2"/>
      </rPr>
      <t>2)</t>
    </r>
  </si>
  <si>
    <r>
      <t>Samtliga nivåer</t>
    </r>
    <r>
      <rPr>
        <vertAlign val="superscript"/>
        <sz val="8.5"/>
        <rFont val="Arial"/>
        <family val="2"/>
      </rPr>
      <t>1)</t>
    </r>
  </si>
  <si>
    <r>
      <t>Totalt gymnasienivå</t>
    </r>
    <r>
      <rPr>
        <vertAlign val="superscript"/>
        <sz val="8.5"/>
        <rFont val="Arial"/>
        <family val="2"/>
      </rPr>
      <t>2)</t>
    </r>
  </si>
  <si>
    <r>
      <t>Totalt eftergymnasial nivå</t>
    </r>
    <r>
      <rPr>
        <vertAlign val="superscript"/>
        <sz val="8.5"/>
        <rFont val="Arial"/>
        <family val="2"/>
      </rPr>
      <t>2)</t>
    </r>
  </si>
  <si>
    <r>
      <t>Samtliga nivåer</t>
    </r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</t>
    </r>
  </si>
  <si>
    <r>
      <t>Totalt utbetalt studielån</t>
    </r>
    <r>
      <rPr>
        <b/>
        <vertAlign val="superscript"/>
        <sz val="8.5"/>
        <rFont val="Arial"/>
        <family val="2"/>
      </rPr>
      <t>3)</t>
    </r>
  </si>
  <si>
    <t>1)   Avser nettoräknat antal studerande på gymnasie- och eftergymnasial nivå inkl. forskare.
2)   Avser nettoräknat antal studerande med merkostnadslån.
3)   Avser sammanlagt belopp som utbetalats i grundlån och merkostnadslån.</t>
  </si>
  <si>
    <t>Tabell 6.5    Antal studerande som fått studiemedel för studier utomlands fördelade efter
                     kön, utbildningens nivå, typ av lån och utbetalt belopp, 2005/06, mnkr</t>
  </si>
  <si>
    <t xml:space="preserve">                     Number of students receiving student aid for studies abroad by sex, level of 
                     education, type of student loan and disbursed amount, 2005/06, SEK million</t>
  </si>
  <si>
    <t xml:space="preserve">                     Number of students in post-secondary education receiving student aid 
                     for studies abroad by sex, continent and field of education, 2005/06 </t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</si>
  <si>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</si>
  <si>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</si>
  <si>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</si>
  <si>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</si>
  <si>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</si>
  <si>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</si>
  <si>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</si>
  <si>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</si>
  <si>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Hälso- och sjukvård och social omsorg</t>
  </si>
  <si>
    <t xml:space="preserve">  Tjänster</t>
  </si>
  <si>
    <t xml:space="preserve">  Okänd</t>
  </si>
  <si>
    <t>EU-25</t>
  </si>
  <si>
    <t>2005/06</t>
  </si>
  <si>
    <t xml:space="preserve">1)   På gymnasienivå finns dessutom 547 utlandsstuderande med studiehjälp 2005/06.      </t>
  </si>
  <si>
    <r>
      <t>EU 25</t>
    </r>
    <r>
      <rPr>
        <b/>
        <sz val="8.5"/>
        <rFont val="Arial"/>
        <family val="2"/>
      </rPr>
      <t xml:space="preserve"> utom Norden</t>
    </r>
  </si>
  <si>
    <t>Eftergymnasial nivå inkl forskare</t>
  </si>
  <si>
    <t>Litauen</t>
  </si>
  <si>
    <t>Etiopien</t>
  </si>
  <si>
    <t>Nicaragua</t>
  </si>
  <si>
    <t>Grenada</t>
  </si>
  <si>
    <r>
      <t>Totalt 2005/06</t>
    </r>
    <r>
      <rPr>
        <b/>
        <vertAlign val="superscript"/>
        <sz val="8.5"/>
        <rFont val="Arial"/>
        <family val="2"/>
      </rPr>
      <t>1)</t>
    </r>
  </si>
  <si>
    <t>Filippinerna</t>
  </si>
  <si>
    <t>Vietnam</t>
  </si>
  <si>
    <t>-</t>
  </si>
  <si>
    <t xml:space="preserve">                     Number of students receiving student aid for studies abroad
                     by level of education, sex and age,  2005/06          </t>
  </si>
  <si>
    <t>Tabell 6.1     Antal studerande som fått studiemedel för studier utomlands 
                      fördelade på kön, utbildningens nivå, världsdel och land, 2005/06</t>
  </si>
  <si>
    <t xml:space="preserve">                      Number of students receiving student aid for studies abroad by 
                      sex, level of education, continent and country, 2005/06</t>
  </si>
  <si>
    <t>Tabell 6.2    Antal studerande som fått studiemedel för studier utomlands  
                     fördelade efter kön, ålder och utbildningens nivå, 2005/06</t>
  </si>
  <si>
    <t>1)   Avser i denna tabell utlandsstuderande på eftergymnasial nivå som inte läser på utbytesprogram eller 
      språkkurser. 
2)   Omfattar länderna inom Europeiska unionen utom Danmark och Finland. Den 1 maj 2004 utvidgades 
      EU med tio länder. I denna redovisning återfinns de nya EU-länderna under Europa, övriga för 2003/04 
      och under EU-25 för 2004/05 och 2005/06.</t>
  </si>
  <si>
    <t xml:space="preserve">Tabell 6.4    Antal studerande på eftergymnasial nivå som fått studiemedel för 
                     studier utomlands fördelade efter kön, världsdel och studieinriktning, 
                     2005/06 </t>
  </si>
  <si>
    <t>Tabell 6.4    forts….</t>
  </si>
  <si>
    <t xml:space="preserve">45 - </t>
  </si>
  <si>
    <t xml:space="preserve">Tabell 6.3    Antal studerande på eftergymnasial nivå som fått studiemedel för 
                    studier utomlands fördelade på kön, världsdel och typ av utlandsstudier </t>
  </si>
  <si>
    <r>
      <t>Studieinriktning</t>
    </r>
    <r>
      <rPr>
        <vertAlign val="superscript"/>
        <sz val="8.5"/>
        <rFont val="Arial"/>
        <family val="2"/>
      </rPr>
      <t>1)</t>
    </r>
  </si>
  <si>
    <t xml:space="preserve">1) För utbytesstuderande registreras studieinriktning Okänd i CSN:s system.  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</si>
</sst>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48</xdr:row>
      <xdr:rowOff>47625</xdr:rowOff>
    </xdr:from>
    <xdr:to>
      <xdr:col>0</xdr:col>
      <xdr:colOff>1466850</xdr:colOff>
      <xdr:row>48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3914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28575</xdr:rowOff>
    </xdr:from>
    <xdr:to>
      <xdr:col>0</xdr:col>
      <xdr:colOff>1409700</xdr:colOff>
      <xdr:row>20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</xdr:col>
      <xdr:colOff>247650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97</xdr:row>
      <xdr:rowOff>28575</xdr:rowOff>
    </xdr:from>
    <xdr:to>
      <xdr:col>0</xdr:col>
      <xdr:colOff>1428750</xdr:colOff>
      <xdr:row>97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211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38100</xdr:rowOff>
    </xdr:from>
    <xdr:to>
      <xdr:col>1</xdr:col>
      <xdr:colOff>0</xdr:colOff>
      <xdr:row>30</xdr:row>
      <xdr:rowOff>266700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5475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0">
      <selection activeCell="I57" sqref="I57"/>
    </sheetView>
  </sheetViews>
  <sheetFormatPr defaultColWidth="9.140625" defaultRowHeight="12.75"/>
  <cols>
    <col min="1" max="1" width="23.140625" style="0" customWidth="1"/>
    <col min="2" max="4" width="5.8515625" style="0" customWidth="1"/>
    <col min="5" max="5" width="1.421875" style="0" customWidth="1"/>
    <col min="6" max="8" width="5.8515625" style="0" customWidth="1"/>
    <col min="9" max="9" width="1.421875" style="0" customWidth="1"/>
    <col min="10" max="10" width="10.140625" style="0" bestFit="1" customWidth="1"/>
    <col min="11" max="11" width="5.7109375" style="0" customWidth="1"/>
    <col min="12" max="12" width="7.7109375" style="0" customWidth="1"/>
  </cols>
  <sheetData>
    <row r="1" spans="1:9" ht="15.75">
      <c r="A1" s="80" t="s">
        <v>97</v>
      </c>
      <c r="B1" s="81"/>
      <c r="C1" s="81"/>
      <c r="D1" s="81"/>
      <c r="E1" s="81"/>
      <c r="F1" s="81"/>
      <c r="G1" s="81"/>
      <c r="H1" s="81"/>
      <c r="I1" s="81"/>
    </row>
    <row r="2" ht="18.75" customHeight="1">
      <c r="A2" s="26" t="s">
        <v>105</v>
      </c>
    </row>
    <row r="3" ht="12.75" customHeight="1"/>
    <row r="4" spans="1:11" ht="26.25" customHeight="1">
      <c r="A4" s="87" t="s">
        <v>156</v>
      </c>
      <c r="B4" s="84"/>
      <c r="C4" s="84"/>
      <c r="D4" s="84"/>
      <c r="E4" s="84"/>
      <c r="F4" s="84"/>
      <c r="G4" s="84"/>
      <c r="H4" s="84"/>
      <c r="I4" s="84"/>
      <c r="J4" s="88"/>
      <c r="K4" s="86"/>
    </row>
    <row r="5" spans="1:9" ht="8.25" customHeight="1">
      <c r="A5" s="36"/>
      <c r="B5" s="23"/>
      <c r="C5" s="23"/>
      <c r="D5" s="23"/>
      <c r="E5" s="23"/>
      <c r="F5" s="23"/>
      <c r="G5" s="23"/>
      <c r="H5" s="23"/>
      <c r="I5" s="23"/>
    </row>
    <row r="6" spans="1:11" ht="27" customHeight="1">
      <c r="A6" s="83" t="s">
        <v>157</v>
      </c>
      <c r="B6" s="84"/>
      <c r="C6" s="84"/>
      <c r="D6" s="84"/>
      <c r="E6" s="84"/>
      <c r="F6" s="84"/>
      <c r="G6" s="84"/>
      <c r="H6" s="84"/>
      <c r="I6" s="84"/>
      <c r="J6" s="85"/>
      <c r="K6" s="86"/>
    </row>
    <row r="7" spans="1:12" ht="18.75" customHeight="1">
      <c r="A7" s="3" t="s">
        <v>64</v>
      </c>
      <c r="B7" s="82" t="s">
        <v>4</v>
      </c>
      <c r="C7" s="82"/>
      <c r="D7" s="82"/>
      <c r="E7" s="3"/>
      <c r="F7" s="82" t="s">
        <v>5</v>
      </c>
      <c r="G7" s="82"/>
      <c r="H7" s="82"/>
      <c r="I7" s="3"/>
      <c r="J7" s="17" t="s">
        <v>2</v>
      </c>
      <c r="K7" s="45"/>
      <c r="L7" s="7"/>
    </row>
    <row r="8" spans="1:12" ht="15" customHeight="1">
      <c r="A8" s="2" t="s">
        <v>3</v>
      </c>
      <c r="B8" s="4" t="s">
        <v>60</v>
      </c>
      <c r="C8" s="4" t="s">
        <v>61</v>
      </c>
      <c r="D8" s="4" t="s">
        <v>2</v>
      </c>
      <c r="E8" s="4"/>
      <c r="F8" s="4" t="s">
        <v>60</v>
      </c>
      <c r="G8" s="4" t="s">
        <v>61</v>
      </c>
      <c r="H8" s="4" t="s">
        <v>2</v>
      </c>
      <c r="I8" s="4"/>
      <c r="J8" s="4" t="s">
        <v>7</v>
      </c>
      <c r="K8" s="20"/>
      <c r="L8" s="20"/>
    </row>
    <row r="9" spans="1:12" ht="16.5" customHeight="1">
      <c r="A9" s="6" t="s">
        <v>8</v>
      </c>
      <c r="B9" s="11">
        <f>SUM(B10:B13)</f>
        <v>263</v>
      </c>
      <c r="C9" s="11">
        <f>SUM(C10:C13)</f>
        <v>190</v>
      </c>
      <c r="D9" s="11">
        <f>SUM(B9:C9)</f>
        <v>453</v>
      </c>
      <c r="E9" s="11"/>
      <c r="F9" s="11">
        <f>SUM(F10:F13)</f>
        <v>1712</v>
      </c>
      <c r="G9" s="11">
        <f>SUM(G10:G13)</f>
        <v>823</v>
      </c>
      <c r="H9" s="11">
        <f>SUM(H10:H13)</f>
        <v>2535</v>
      </c>
      <c r="I9" s="11"/>
      <c r="J9" s="11">
        <f>D9+H9</f>
        <v>2988</v>
      </c>
      <c r="K9" s="11"/>
      <c r="L9" s="1"/>
    </row>
    <row r="10" spans="1:11" ht="12.75">
      <c r="A10" s="1" t="s">
        <v>9</v>
      </c>
      <c r="B10" s="70">
        <v>168</v>
      </c>
      <c r="C10" s="70">
        <v>119</v>
      </c>
      <c r="D10" s="70">
        <v>287</v>
      </c>
      <c r="E10" s="70"/>
      <c r="F10" s="70">
        <v>1186</v>
      </c>
      <c r="G10" s="70">
        <v>488</v>
      </c>
      <c r="H10" s="70">
        <v>1674</v>
      </c>
      <c r="I10" s="70"/>
      <c r="J10" s="70">
        <f aca="true" t="shared" si="0" ref="J10:J46">D10+H10</f>
        <v>1961</v>
      </c>
      <c r="K10" s="5"/>
    </row>
    <row r="11" spans="1:11" ht="12.75">
      <c r="A11" s="1" t="s">
        <v>10</v>
      </c>
      <c r="B11" s="70">
        <v>29</v>
      </c>
      <c r="C11" s="70">
        <v>30</v>
      </c>
      <c r="D11" s="70">
        <v>59</v>
      </c>
      <c r="E11" s="70"/>
      <c r="F11" s="70">
        <v>110</v>
      </c>
      <c r="G11" s="70">
        <v>106</v>
      </c>
      <c r="H11" s="70">
        <v>216</v>
      </c>
      <c r="I11" s="70"/>
      <c r="J11" s="70">
        <f t="shared" si="0"/>
        <v>275</v>
      </c>
      <c r="K11" s="5"/>
    </row>
    <row r="12" spans="1:11" ht="12.75">
      <c r="A12" s="1" t="s">
        <v>11</v>
      </c>
      <c r="B12" s="70">
        <v>2</v>
      </c>
      <c r="C12" s="70"/>
      <c r="D12" s="70">
        <v>2</v>
      </c>
      <c r="E12" s="70"/>
      <c r="F12" s="70">
        <v>32</v>
      </c>
      <c r="G12" s="70">
        <v>19</v>
      </c>
      <c r="H12" s="70">
        <v>51</v>
      </c>
      <c r="I12" s="70"/>
      <c r="J12" s="70">
        <f t="shared" si="0"/>
        <v>53</v>
      </c>
      <c r="K12" s="5"/>
    </row>
    <row r="13" spans="1:11" ht="12.75">
      <c r="A13" s="1" t="s">
        <v>12</v>
      </c>
      <c r="B13" s="70">
        <v>64</v>
      </c>
      <c r="C13" s="70">
        <v>41</v>
      </c>
      <c r="D13" s="70">
        <v>105</v>
      </c>
      <c r="E13" s="70"/>
      <c r="F13" s="70">
        <v>384</v>
      </c>
      <c r="G13" s="70">
        <v>210</v>
      </c>
      <c r="H13" s="70">
        <v>594</v>
      </c>
      <c r="I13" s="70"/>
      <c r="J13" s="70">
        <f t="shared" si="0"/>
        <v>699</v>
      </c>
      <c r="K13" s="5"/>
    </row>
    <row r="14" spans="1:11" ht="16.5" customHeight="1">
      <c r="A14" s="18" t="s">
        <v>145</v>
      </c>
      <c r="B14" s="11">
        <f>SUM(B15:B35)</f>
        <v>32</v>
      </c>
      <c r="C14" s="11">
        <f aca="true" t="shared" si="1" ref="C14:J14">SUM(C15:C35)</f>
        <v>11</v>
      </c>
      <c r="D14" s="11">
        <f t="shared" si="1"/>
        <v>43</v>
      </c>
      <c r="E14" s="11"/>
      <c r="F14" s="11">
        <f t="shared" si="1"/>
        <v>8807</v>
      </c>
      <c r="G14" s="11">
        <f t="shared" si="1"/>
        <v>4432</v>
      </c>
      <c r="H14" s="11">
        <f t="shared" si="1"/>
        <v>13239</v>
      </c>
      <c r="I14" s="11"/>
      <c r="J14" s="11">
        <f t="shared" si="1"/>
        <v>13282</v>
      </c>
      <c r="K14" s="11"/>
    </row>
    <row r="15" spans="1:11" s="9" customFormat="1" ht="12.75">
      <c r="A15" s="7" t="s">
        <v>13</v>
      </c>
      <c r="B15" s="70"/>
      <c r="C15" s="70"/>
      <c r="D15" s="70"/>
      <c r="E15" s="70"/>
      <c r="F15" s="70">
        <v>63</v>
      </c>
      <c r="G15" s="70">
        <v>45</v>
      </c>
      <c r="H15" s="70">
        <v>108</v>
      </c>
      <c r="I15" s="70"/>
      <c r="J15" s="70">
        <f t="shared" si="0"/>
        <v>108</v>
      </c>
      <c r="K15" s="8"/>
    </row>
    <row r="16" spans="1:11" s="9" customFormat="1" ht="12.75">
      <c r="A16" s="7" t="s">
        <v>24</v>
      </c>
      <c r="B16" s="70"/>
      <c r="C16" s="70"/>
      <c r="D16" s="70"/>
      <c r="E16" s="70"/>
      <c r="F16" s="70">
        <v>11</v>
      </c>
      <c r="G16" s="70">
        <v>10</v>
      </c>
      <c r="H16" s="70">
        <v>21</v>
      </c>
      <c r="I16" s="70"/>
      <c r="J16" s="70">
        <f t="shared" si="0"/>
        <v>21</v>
      </c>
      <c r="K16" s="8"/>
    </row>
    <row r="17" spans="1:11" ht="12.75">
      <c r="A17" s="1" t="s">
        <v>14</v>
      </c>
      <c r="B17" s="70">
        <v>2</v>
      </c>
      <c r="C17" s="70">
        <v>1</v>
      </c>
      <c r="D17" s="70">
        <v>3</v>
      </c>
      <c r="E17" s="70"/>
      <c r="F17" s="70">
        <v>1247</v>
      </c>
      <c r="G17" s="70">
        <v>443</v>
      </c>
      <c r="H17" s="70">
        <v>1690</v>
      </c>
      <c r="I17" s="70"/>
      <c r="J17" s="70">
        <f t="shared" si="0"/>
        <v>1693</v>
      </c>
      <c r="K17" s="5"/>
    </row>
    <row r="18" spans="1:11" ht="12.75">
      <c r="A18" s="1" t="s">
        <v>15</v>
      </c>
      <c r="B18" s="70"/>
      <c r="C18" s="70"/>
      <c r="D18" s="70"/>
      <c r="E18" s="70"/>
      <c r="F18" s="70">
        <v>91</v>
      </c>
      <c r="G18" s="70">
        <v>29</v>
      </c>
      <c r="H18" s="70">
        <v>120</v>
      </c>
      <c r="I18" s="70"/>
      <c r="J18" s="70">
        <f t="shared" si="0"/>
        <v>120</v>
      </c>
      <c r="K18" s="5"/>
    </row>
    <row r="19" spans="1:11" ht="12.75">
      <c r="A19" s="1" t="s">
        <v>16</v>
      </c>
      <c r="B19" s="70">
        <v>1</v>
      </c>
      <c r="C19" s="70"/>
      <c r="D19" s="70">
        <v>1</v>
      </c>
      <c r="E19" s="70"/>
      <c r="F19" s="70">
        <v>149</v>
      </c>
      <c r="G19" s="70">
        <v>62</v>
      </c>
      <c r="H19" s="70">
        <v>211</v>
      </c>
      <c r="I19" s="70"/>
      <c r="J19" s="70">
        <f t="shared" si="0"/>
        <v>212</v>
      </c>
      <c r="K19" s="5"/>
    </row>
    <row r="20" spans="1:11" ht="12.75">
      <c r="A20" s="1" t="s">
        <v>17</v>
      </c>
      <c r="B20" s="70"/>
      <c r="C20" s="70"/>
      <c r="D20" s="70"/>
      <c r="E20" s="70"/>
      <c r="F20" s="70">
        <v>751</v>
      </c>
      <c r="G20" s="70">
        <v>262</v>
      </c>
      <c r="H20" s="70">
        <v>1013</v>
      </c>
      <c r="I20" s="70"/>
      <c r="J20" s="70">
        <f t="shared" si="0"/>
        <v>1013</v>
      </c>
      <c r="K20" s="5"/>
    </row>
    <row r="21" spans="1:11" ht="12.75">
      <c r="A21" s="1" t="s">
        <v>100</v>
      </c>
      <c r="B21" s="70"/>
      <c r="C21" s="70"/>
      <c r="D21" s="70"/>
      <c r="E21" s="70"/>
      <c r="F21" s="70">
        <v>5</v>
      </c>
      <c r="G21" s="70">
        <v>9</v>
      </c>
      <c r="H21" s="70">
        <v>14</v>
      </c>
      <c r="I21" s="70"/>
      <c r="J21" s="70">
        <f t="shared" si="0"/>
        <v>14</v>
      </c>
      <c r="K21" s="5"/>
    </row>
    <row r="22" spans="1:11" ht="12.75">
      <c r="A22" s="1" t="s">
        <v>147</v>
      </c>
      <c r="B22" s="70"/>
      <c r="C22" s="70"/>
      <c r="D22" s="70"/>
      <c r="E22" s="70"/>
      <c r="F22" s="70">
        <v>8</v>
      </c>
      <c r="G22" s="70">
        <v>4</v>
      </c>
      <c r="H22" s="70">
        <v>12</v>
      </c>
      <c r="I22" s="70"/>
      <c r="J22" s="70">
        <f t="shared" si="0"/>
        <v>12</v>
      </c>
      <c r="K22" s="5"/>
    </row>
    <row r="23" spans="1:11" ht="12.75">
      <c r="A23" s="1" t="s">
        <v>25</v>
      </c>
      <c r="B23" s="70"/>
      <c r="C23" s="70"/>
      <c r="D23" s="70"/>
      <c r="E23" s="70"/>
      <c r="F23" s="70">
        <v>115</v>
      </c>
      <c r="G23" s="70">
        <v>51</v>
      </c>
      <c r="H23" s="70">
        <v>166</v>
      </c>
      <c r="I23" s="70"/>
      <c r="J23" s="70">
        <f t="shared" si="0"/>
        <v>166</v>
      </c>
      <c r="K23" s="5"/>
    </row>
    <row r="24" spans="1:11" ht="12.75">
      <c r="A24" s="1" t="s">
        <v>18</v>
      </c>
      <c r="B24" s="70"/>
      <c r="C24" s="70"/>
      <c r="D24" s="70"/>
      <c r="E24" s="70"/>
      <c r="F24" s="70">
        <v>223</v>
      </c>
      <c r="G24" s="70">
        <v>156</v>
      </c>
      <c r="H24" s="70">
        <v>379</v>
      </c>
      <c r="I24" s="70"/>
      <c r="J24" s="70">
        <f t="shared" si="0"/>
        <v>379</v>
      </c>
      <c r="K24" s="5"/>
    </row>
    <row r="25" spans="1:11" ht="12.75">
      <c r="A25" s="1" t="s">
        <v>27</v>
      </c>
      <c r="B25" s="70"/>
      <c r="C25" s="70"/>
      <c r="D25" s="70"/>
      <c r="E25" s="70"/>
      <c r="F25" s="70">
        <v>176</v>
      </c>
      <c r="G25" s="70">
        <v>195</v>
      </c>
      <c r="H25" s="70">
        <v>371</v>
      </c>
      <c r="I25" s="70"/>
      <c r="J25" s="70">
        <f t="shared" si="0"/>
        <v>371</v>
      </c>
      <c r="K25" s="5"/>
    </row>
    <row r="26" spans="1:11" ht="12.75">
      <c r="A26" s="1" t="s">
        <v>19</v>
      </c>
      <c r="B26" s="70"/>
      <c r="C26" s="70"/>
      <c r="D26" s="70"/>
      <c r="E26" s="70"/>
      <c r="F26" s="70">
        <v>35</v>
      </c>
      <c r="G26" s="70">
        <v>19</v>
      </c>
      <c r="H26" s="70">
        <v>54</v>
      </c>
      <c r="I26" s="70"/>
      <c r="J26" s="70">
        <f t="shared" si="0"/>
        <v>54</v>
      </c>
      <c r="K26" s="5"/>
    </row>
    <row r="27" spans="1:11" ht="12.75">
      <c r="A27" s="1" t="s">
        <v>101</v>
      </c>
      <c r="B27" s="70"/>
      <c r="C27" s="70"/>
      <c r="D27" s="70"/>
      <c r="E27" s="70"/>
      <c r="F27" s="70">
        <v>11</v>
      </c>
      <c r="G27" s="70">
        <v>5</v>
      </c>
      <c r="H27" s="70">
        <v>16</v>
      </c>
      <c r="I27" s="70"/>
      <c r="J27" s="70">
        <f t="shared" si="0"/>
        <v>16</v>
      </c>
      <c r="K27" s="5"/>
    </row>
    <row r="28" spans="1:11" ht="12.75">
      <c r="A28" s="1" t="s">
        <v>102</v>
      </c>
      <c r="B28" s="70"/>
      <c r="C28" s="70"/>
      <c r="D28" s="70"/>
      <c r="E28" s="70"/>
      <c r="F28" s="70">
        <v>4</v>
      </c>
      <c r="G28" s="70">
        <v>3</v>
      </c>
      <c r="H28" s="70">
        <v>7</v>
      </c>
      <c r="I28" s="70"/>
      <c r="J28" s="70">
        <f t="shared" si="0"/>
        <v>7</v>
      </c>
      <c r="K28" s="5"/>
    </row>
    <row r="29" spans="1:11" ht="12.75">
      <c r="A29" s="1" t="s">
        <v>20</v>
      </c>
      <c r="B29" s="70">
        <v>4</v>
      </c>
      <c r="C29" s="70">
        <v>1</v>
      </c>
      <c r="D29" s="70">
        <v>5</v>
      </c>
      <c r="E29" s="70"/>
      <c r="F29" s="70">
        <v>1712</v>
      </c>
      <c r="G29" s="70">
        <v>740</v>
      </c>
      <c r="H29" s="70">
        <v>2452</v>
      </c>
      <c r="I29" s="70"/>
      <c r="J29" s="70">
        <f t="shared" si="0"/>
        <v>2457</v>
      </c>
      <c r="K29" s="5"/>
    </row>
    <row r="30" spans="1:11" ht="12.75">
      <c r="A30" s="1" t="s">
        <v>21</v>
      </c>
      <c r="B30" s="70">
        <v>23</v>
      </c>
      <c r="C30" s="70">
        <v>6</v>
      </c>
      <c r="D30" s="70">
        <v>29</v>
      </c>
      <c r="E30" s="70"/>
      <c r="F30" s="70">
        <v>3129</v>
      </c>
      <c r="G30" s="70">
        <v>1636</v>
      </c>
      <c r="H30" s="70">
        <v>4765</v>
      </c>
      <c r="I30" s="70"/>
      <c r="J30" s="70">
        <f t="shared" si="0"/>
        <v>4794</v>
      </c>
      <c r="K30" s="5"/>
    </row>
    <row r="31" spans="1:11" ht="12.75">
      <c r="A31" s="1" t="s">
        <v>31</v>
      </c>
      <c r="B31" s="70"/>
      <c r="C31" s="70"/>
      <c r="D31" s="70"/>
      <c r="E31" s="70"/>
      <c r="F31" s="70">
        <v>42</v>
      </c>
      <c r="G31" s="70">
        <v>61</v>
      </c>
      <c r="H31" s="70">
        <v>103</v>
      </c>
      <c r="I31" s="70"/>
      <c r="J31" s="70">
        <f t="shared" si="0"/>
        <v>103</v>
      </c>
      <c r="K31" s="5"/>
    </row>
    <row r="32" spans="1:11" ht="12.75">
      <c r="A32" s="1" t="s">
        <v>22</v>
      </c>
      <c r="B32" s="70">
        <v>2</v>
      </c>
      <c r="C32" s="70">
        <v>3</v>
      </c>
      <c r="D32" s="70">
        <v>5</v>
      </c>
      <c r="E32" s="70"/>
      <c r="F32" s="70">
        <v>684</v>
      </c>
      <c r="G32" s="70">
        <v>478</v>
      </c>
      <c r="H32" s="70">
        <v>1162</v>
      </c>
      <c r="I32" s="70"/>
      <c r="J32" s="70">
        <f t="shared" si="0"/>
        <v>1167</v>
      </c>
      <c r="K32" s="5"/>
    </row>
    <row r="33" spans="1:11" ht="12.75">
      <c r="A33" s="1" t="s">
        <v>32</v>
      </c>
      <c r="B33" s="70"/>
      <c r="C33" s="70"/>
      <c r="D33" s="70"/>
      <c r="E33" s="70"/>
      <c r="F33" s="70">
        <v>173</v>
      </c>
      <c r="G33" s="70">
        <v>111</v>
      </c>
      <c r="H33" s="70">
        <v>284</v>
      </c>
      <c r="I33" s="70"/>
      <c r="J33" s="70">
        <f t="shared" si="0"/>
        <v>284</v>
      </c>
      <c r="K33" s="5"/>
    </row>
    <row r="34" spans="1:11" ht="12.75">
      <c r="A34" s="1" t="s">
        <v>23</v>
      </c>
      <c r="B34" s="70"/>
      <c r="C34" s="70"/>
      <c r="D34" s="70"/>
      <c r="E34" s="70"/>
      <c r="F34" s="70">
        <v>176</v>
      </c>
      <c r="G34" s="70">
        <v>111</v>
      </c>
      <c r="H34" s="70">
        <v>287</v>
      </c>
      <c r="I34" s="70"/>
      <c r="J34" s="70">
        <f>D34+H34</f>
        <v>287</v>
      </c>
      <c r="K34" s="5"/>
    </row>
    <row r="35" spans="1:11" ht="12.75">
      <c r="A35" s="1" t="s">
        <v>33</v>
      </c>
      <c r="B35" s="70"/>
      <c r="C35" s="70"/>
      <c r="D35" s="70"/>
      <c r="E35" s="70"/>
      <c r="F35" s="70">
        <v>2</v>
      </c>
      <c r="G35" s="70">
        <v>2</v>
      </c>
      <c r="H35" s="70">
        <v>4</v>
      </c>
      <c r="I35" s="70"/>
      <c r="J35" s="70">
        <f>D35+H35</f>
        <v>4</v>
      </c>
      <c r="K35" s="5"/>
    </row>
    <row r="36" spans="1:11" ht="16.5" customHeight="1">
      <c r="A36" s="6" t="s">
        <v>62</v>
      </c>
      <c r="B36" s="11"/>
      <c r="C36" s="11"/>
      <c r="D36" s="11"/>
      <c r="E36" s="11"/>
      <c r="F36" s="11">
        <f>SUM(F37:F46)</f>
        <v>326</v>
      </c>
      <c r="G36" s="11">
        <f>SUM(G37:G46)</f>
        <v>345</v>
      </c>
      <c r="H36" s="11">
        <f>SUM(H37:H46)</f>
        <v>671</v>
      </c>
      <c r="I36" s="11"/>
      <c r="J36" s="11">
        <f>SUM(J37:J46)</f>
        <v>671</v>
      </c>
      <c r="K36" s="11"/>
    </row>
    <row r="37" spans="1:11" ht="12.75" customHeight="1">
      <c r="A37" s="1" t="s">
        <v>96</v>
      </c>
      <c r="B37" s="70"/>
      <c r="C37" s="70"/>
      <c r="D37" s="70"/>
      <c r="E37" s="70"/>
      <c r="F37" s="70">
        <v>11</v>
      </c>
      <c r="G37" s="70">
        <v>6</v>
      </c>
      <c r="H37" s="70">
        <v>17</v>
      </c>
      <c r="I37" s="70"/>
      <c r="J37" s="70">
        <f t="shared" si="0"/>
        <v>17</v>
      </c>
      <c r="K37" s="5"/>
    </row>
    <row r="38" spans="1:11" ht="12.75" customHeight="1">
      <c r="A38" s="1" t="s">
        <v>115</v>
      </c>
      <c r="B38" s="70"/>
      <c r="C38" s="70"/>
      <c r="D38" s="70"/>
      <c r="E38" s="70"/>
      <c r="F38" s="70">
        <v>6</v>
      </c>
      <c r="G38" s="70">
        <v>4</v>
      </c>
      <c r="H38" s="70">
        <v>10</v>
      </c>
      <c r="I38" s="70"/>
      <c r="J38" s="70">
        <f t="shared" si="0"/>
        <v>10</v>
      </c>
      <c r="K38" s="5"/>
    </row>
    <row r="39" spans="1:11" ht="12.75" customHeight="1">
      <c r="A39" s="1" t="s">
        <v>116</v>
      </c>
      <c r="B39" s="70"/>
      <c r="C39" s="70"/>
      <c r="D39" s="70"/>
      <c r="E39" s="70"/>
      <c r="F39" s="70">
        <v>8</v>
      </c>
      <c r="G39" s="70">
        <v>4</v>
      </c>
      <c r="H39" s="70">
        <v>12</v>
      </c>
      <c r="I39" s="70"/>
      <c r="J39" s="70">
        <f t="shared" si="0"/>
        <v>12</v>
      </c>
      <c r="K39" s="5"/>
    </row>
    <row r="40" spans="1:11" ht="12.75" customHeight="1">
      <c r="A40" s="1" t="s">
        <v>26</v>
      </c>
      <c r="B40" s="70"/>
      <c r="C40" s="70"/>
      <c r="D40" s="70"/>
      <c r="E40" s="70"/>
      <c r="F40" s="70">
        <v>6</v>
      </c>
      <c r="G40" s="70">
        <v>11</v>
      </c>
      <c r="H40" s="70">
        <v>17</v>
      </c>
      <c r="I40" s="70"/>
      <c r="J40" s="70">
        <f t="shared" si="0"/>
        <v>17</v>
      </c>
      <c r="K40" s="5"/>
    </row>
    <row r="41" spans="1:11" s="1" customFormat="1" ht="12.75" customHeight="1">
      <c r="A41" s="1" t="s">
        <v>28</v>
      </c>
      <c r="B41" s="70"/>
      <c r="C41" s="70"/>
      <c r="D41" s="70"/>
      <c r="E41" s="70"/>
      <c r="F41" s="70">
        <v>25</v>
      </c>
      <c r="G41" s="70">
        <v>36</v>
      </c>
      <c r="H41" s="70">
        <v>61</v>
      </c>
      <c r="I41" s="70"/>
      <c r="J41" s="70">
        <f t="shared" si="0"/>
        <v>61</v>
      </c>
      <c r="K41" s="5"/>
    </row>
    <row r="42" spans="1:11" s="1" customFormat="1" ht="12.75" customHeight="1">
      <c r="A42" s="1" t="s">
        <v>29</v>
      </c>
      <c r="B42" s="70"/>
      <c r="C42" s="70"/>
      <c r="D42" s="70"/>
      <c r="E42" s="70"/>
      <c r="F42" s="70">
        <v>63</v>
      </c>
      <c r="G42" s="70">
        <v>79</v>
      </c>
      <c r="H42" s="70">
        <v>142</v>
      </c>
      <c r="I42" s="70"/>
      <c r="J42" s="70">
        <f t="shared" si="0"/>
        <v>142</v>
      </c>
      <c r="K42" s="5"/>
    </row>
    <row r="43" spans="1:11" s="1" customFormat="1" ht="12.75" customHeight="1">
      <c r="A43" s="1" t="s">
        <v>30</v>
      </c>
      <c r="B43" s="70"/>
      <c r="C43" s="70"/>
      <c r="D43" s="70"/>
      <c r="E43" s="70"/>
      <c r="F43" s="70">
        <v>192</v>
      </c>
      <c r="G43" s="70">
        <v>186</v>
      </c>
      <c r="H43" s="70">
        <v>378</v>
      </c>
      <c r="I43" s="70"/>
      <c r="J43" s="70">
        <f t="shared" si="0"/>
        <v>378</v>
      </c>
      <c r="K43" s="5"/>
    </row>
    <row r="44" spans="1:11" s="1" customFormat="1" ht="12.75" customHeight="1">
      <c r="A44" s="1" t="s">
        <v>117</v>
      </c>
      <c r="B44" s="70"/>
      <c r="C44" s="70"/>
      <c r="D44" s="70"/>
      <c r="E44" s="70"/>
      <c r="F44" s="70">
        <v>10</v>
      </c>
      <c r="G44" s="70">
        <v>11</v>
      </c>
      <c r="H44" s="70">
        <v>21</v>
      </c>
      <c r="I44" s="70"/>
      <c r="J44" s="70">
        <f t="shared" si="0"/>
        <v>21</v>
      </c>
      <c r="K44" s="5"/>
    </row>
    <row r="45" spans="1:11" s="1" customFormat="1" ht="12.75" customHeight="1">
      <c r="A45" s="1" t="s">
        <v>118</v>
      </c>
      <c r="B45" s="70"/>
      <c r="C45" s="70"/>
      <c r="D45" s="70"/>
      <c r="E45" s="70"/>
      <c r="F45" s="70">
        <v>3</v>
      </c>
      <c r="G45" s="70">
        <v>7</v>
      </c>
      <c r="H45" s="70">
        <v>10</v>
      </c>
      <c r="I45" s="70"/>
      <c r="J45" s="70">
        <f t="shared" si="0"/>
        <v>10</v>
      </c>
      <c r="K45" s="5"/>
    </row>
    <row r="46" spans="1:11" s="1" customFormat="1" ht="12.75" customHeight="1">
      <c r="A46" s="1" t="s">
        <v>33</v>
      </c>
      <c r="B46" s="70"/>
      <c r="C46" s="70"/>
      <c r="D46" s="70"/>
      <c r="E46" s="70"/>
      <c r="F46" s="70">
        <v>2</v>
      </c>
      <c r="G46" s="70">
        <v>1</v>
      </c>
      <c r="H46" s="70">
        <v>3</v>
      </c>
      <c r="I46" s="70"/>
      <c r="J46" s="70">
        <f t="shared" si="0"/>
        <v>3</v>
      </c>
      <c r="K46" s="5"/>
    </row>
    <row r="47" spans="1:11" s="1" customFormat="1" ht="16.5" customHeight="1">
      <c r="A47" s="6" t="s">
        <v>34</v>
      </c>
      <c r="B47" s="11"/>
      <c r="C47" s="11">
        <v>1</v>
      </c>
      <c r="D47" s="11">
        <v>1</v>
      </c>
      <c r="E47" s="11"/>
      <c r="F47" s="11">
        <f>SUM(F48:F53)</f>
        <v>131</v>
      </c>
      <c r="G47" s="11">
        <f>SUM(G48:G53)</f>
        <v>68</v>
      </c>
      <c r="H47" s="11">
        <f>SUM(H48:H53)</f>
        <v>199</v>
      </c>
      <c r="I47" s="11"/>
      <c r="J47" s="11">
        <f>SUM(J48:J53)</f>
        <v>200</v>
      </c>
      <c r="K47" s="11"/>
    </row>
    <row r="48" spans="1:10" s="1" customFormat="1" ht="11.25">
      <c r="A48" s="1" t="s">
        <v>35</v>
      </c>
      <c r="B48" s="70"/>
      <c r="C48" s="70"/>
      <c r="D48" s="70"/>
      <c r="E48" s="70"/>
      <c r="F48" s="70">
        <v>26</v>
      </c>
      <c r="G48" s="70">
        <v>8</v>
      </c>
      <c r="H48" s="70">
        <v>34</v>
      </c>
      <c r="I48" s="70"/>
      <c r="J48" s="70">
        <f aca="true" t="shared" si="2" ref="J48:J53">D48+H48</f>
        <v>34</v>
      </c>
    </row>
    <row r="49" spans="1:10" s="1" customFormat="1" ht="11.25">
      <c r="A49" s="1" t="s">
        <v>148</v>
      </c>
      <c r="B49" s="70"/>
      <c r="C49" s="70"/>
      <c r="D49" s="70"/>
      <c r="E49" s="70"/>
      <c r="F49" s="70">
        <v>4</v>
      </c>
      <c r="G49" s="70">
        <v>1</v>
      </c>
      <c r="H49" s="70">
        <v>5</v>
      </c>
      <c r="I49" s="70"/>
      <c r="J49" s="70">
        <f t="shared" si="2"/>
        <v>5</v>
      </c>
    </row>
    <row r="50" spans="1:11" ht="12.75">
      <c r="A50" s="1" t="s">
        <v>85</v>
      </c>
      <c r="B50" s="70"/>
      <c r="C50" s="70"/>
      <c r="D50" s="70"/>
      <c r="E50" s="70"/>
      <c r="F50" s="70">
        <v>7</v>
      </c>
      <c r="G50" s="70">
        <v>2</v>
      </c>
      <c r="H50" s="70">
        <v>9</v>
      </c>
      <c r="I50" s="70"/>
      <c r="J50" s="70">
        <f t="shared" si="2"/>
        <v>9</v>
      </c>
      <c r="K50" s="1"/>
    </row>
    <row r="51" spans="1:11" ht="12.75">
      <c r="A51" s="1" t="s">
        <v>36</v>
      </c>
      <c r="B51" s="70"/>
      <c r="C51" s="70"/>
      <c r="D51" s="70"/>
      <c r="E51" s="70"/>
      <c r="F51" s="70">
        <v>66</v>
      </c>
      <c r="G51" s="70">
        <v>47</v>
      </c>
      <c r="H51" s="70">
        <v>113</v>
      </c>
      <c r="I51" s="70"/>
      <c r="J51" s="70">
        <f t="shared" si="2"/>
        <v>113</v>
      </c>
      <c r="K51" s="1"/>
    </row>
    <row r="52" spans="1:11" ht="12.75">
      <c r="A52" s="1" t="s">
        <v>84</v>
      </c>
      <c r="B52" s="70"/>
      <c r="C52" s="70">
        <v>1</v>
      </c>
      <c r="D52" s="70">
        <v>1</v>
      </c>
      <c r="E52" s="70"/>
      <c r="F52" s="70">
        <v>20</v>
      </c>
      <c r="G52" s="70">
        <v>2</v>
      </c>
      <c r="H52" s="70">
        <v>22</v>
      </c>
      <c r="I52" s="70"/>
      <c r="J52" s="70">
        <f t="shared" si="2"/>
        <v>23</v>
      </c>
      <c r="K52" s="1"/>
    </row>
    <row r="53" spans="1:11" ht="11.25" customHeight="1">
      <c r="A53" s="38" t="s">
        <v>33</v>
      </c>
      <c r="B53" s="70"/>
      <c r="C53" s="70"/>
      <c r="D53" s="70"/>
      <c r="E53" s="70"/>
      <c r="F53" s="70">
        <v>8</v>
      </c>
      <c r="G53" s="70">
        <v>8</v>
      </c>
      <c r="H53" s="70">
        <f>F53+G53</f>
        <v>16</v>
      </c>
      <c r="I53" s="70"/>
      <c r="J53" s="70">
        <f t="shared" si="2"/>
        <v>16</v>
      </c>
      <c r="K53" s="11"/>
    </row>
    <row r="54" spans="1:11" ht="12.75">
      <c r="A54" s="38"/>
      <c r="B54" s="70"/>
      <c r="C54" s="70"/>
      <c r="D54" s="70"/>
      <c r="E54" s="70"/>
      <c r="F54" s="70"/>
      <c r="G54" s="70"/>
      <c r="H54" s="70"/>
      <c r="I54" s="70"/>
      <c r="J54" s="70"/>
      <c r="K54" s="5"/>
    </row>
    <row r="55" spans="1:11" ht="12.75">
      <c r="A55" s="38"/>
      <c r="B55" s="53"/>
      <c r="C55" s="53"/>
      <c r="D55" s="53"/>
      <c r="E55" s="53"/>
      <c r="F55" s="53"/>
      <c r="G55" s="53"/>
      <c r="H55" s="53"/>
      <c r="I55" s="53"/>
      <c r="J55" s="53"/>
      <c r="K55" s="5"/>
    </row>
    <row r="56" spans="1:11" ht="12.75">
      <c r="A56" s="1"/>
      <c r="B56" s="53"/>
      <c r="C56" s="53"/>
      <c r="D56" s="53"/>
      <c r="E56" s="53"/>
      <c r="F56" s="53"/>
      <c r="G56" s="53"/>
      <c r="H56" s="53"/>
      <c r="I56" s="53"/>
      <c r="J56" s="53"/>
      <c r="K56" s="1"/>
    </row>
    <row r="57" spans="1:11" ht="12.75">
      <c r="A57" s="1"/>
      <c r="B57" s="53"/>
      <c r="C57" s="53"/>
      <c r="D57" s="53"/>
      <c r="E57" s="53"/>
      <c r="F57" s="53"/>
      <c r="G57" s="53"/>
      <c r="H57" s="53"/>
      <c r="I57" s="53"/>
      <c r="J57" s="53"/>
      <c r="K57" s="1"/>
    </row>
    <row r="58" spans="1:11" ht="12.75">
      <c r="A58" s="1"/>
      <c r="B58" s="53"/>
      <c r="C58" s="53"/>
      <c r="D58" s="53"/>
      <c r="E58" s="53"/>
      <c r="F58" s="53"/>
      <c r="G58" s="53"/>
      <c r="H58" s="53"/>
      <c r="I58" s="53"/>
      <c r="J58" s="53"/>
      <c r="K58" s="1"/>
    </row>
    <row r="59" spans="1:11" ht="12.75">
      <c r="A59" s="1"/>
      <c r="B59" s="53"/>
      <c r="C59" s="53"/>
      <c r="D59" s="53"/>
      <c r="E59" s="53"/>
      <c r="F59" s="53"/>
      <c r="G59" s="53"/>
      <c r="H59" s="53"/>
      <c r="I59" s="53"/>
      <c r="J59" s="53"/>
      <c r="K59" s="1"/>
    </row>
    <row r="60" spans="1:11" ht="12.75">
      <c r="A60" s="1"/>
      <c r="B60" s="53"/>
      <c r="C60" s="53"/>
      <c r="D60" s="53"/>
      <c r="E60" s="53"/>
      <c r="F60" s="53"/>
      <c r="G60" s="53"/>
      <c r="H60" s="53"/>
      <c r="I60" s="53"/>
      <c r="J60" s="53"/>
      <c r="K60" s="1"/>
    </row>
    <row r="61" spans="2:10" ht="16.5" customHeight="1">
      <c r="B61" s="53"/>
      <c r="C61" s="53"/>
      <c r="D61" s="53"/>
      <c r="E61" s="53"/>
      <c r="F61" s="53"/>
      <c r="G61" s="53"/>
      <c r="H61" s="53"/>
      <c r="I61" s="53"/>
      <c r="J61" s="53"/>
    </row>
    <row r="62" spans="2:10" ht="12.75">
      <c r="B62" s="53"/>
      <c r="C62" s="53"/>
      <c r="D62" s="53"/>
      <c r="E62" s="53"/>
      <c r="F62" s="53"/>
      <c r="G62" s="53"/>
      <c r="H62" s="53"/>
      <c r="I62" s="53"/>
      <c r="J62" s="53"/>
    </row>
    <row r="63" spans="2:10" ht="12.75">
      <c r="B63" s="53"/>
      <c r="C63" s="53"/>
      <c r="D63" s="53"/>
      <c r="E63" s="53"/>
      <c r="F63" s="53"/>
      <c r="G63" s="53"/>
      <c r="H63" s="53"/>
      <c r="I63" s="53"/>
      <c r="J63" s="53"/>
    </row>
    <row r="64" spans="2:10" ht="12.75">
      <c r="B64" s="53"/>
      <c r="C64" s="53"/>
      <c r="D64" s="53"/>
      <c r="E64" s="53"/>
      <c r="F64" s="53"/>
      <c r="G64" s="53"/>
      <c r="H64" s="53"/>
      <c r="I64" s="53"/>
      <c r="J64" s="53"/>
    </row>
    <row r="65" spans="2:10" ht="12.75">
      <c r="B65" s="53"/>
      <c r="C65" s="53"/>
      <c r="D65" s="53"/>
      <c r="E65" s="53"/>
      <c r="F65" s="53"/>
      <c r="G65" s="53"/>
      <c r="H65" s="53"/>
      <c r="I65" s="53"/>
      <c r="J65" s="53"/>
    </row>
  </sheetData>
  <mergeCells count="5">
    <mergeCell ref="A1:I1"/>
    <mergeCell ref="B7:D7"/>
    <mergeCell ref="F7:H7"/>
    <mergeCell ref="A6:K6"/>
    <mergeCell ref="A4:K4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I2" sqref="I2"/>
    </sheetView>
  </sheetViews>
  <sheetFormatPr defaultColWidth="9.140625" defaultRowHeight="12.75"/>
  <cols>
    <col min="1" max="1" width="23.140625" style="0" customWidth="1"/>
    <col min="2" max="2" width="5.8515625" style="0" customWidth="1"/>
    <col min="3" max="3" width="5.00390625" style="0" customWidth="1"/>
    <col min="4" max="4" width="4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7.57421875" style="0" customWidth="1"/>
    <col min="11" max="11" width="5.7109375" style="0" customWidth="1"/>
    <col min="12" max="12" width="7.7109375" style="0" customWidth="1"/>
  </cols>
  <sheetData>
    <row r="1" spans="1:11" s="1" customFormat="1" ht="12.75" customHeight="1">
      <c r="A1" s="10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6.5" customHeight="1">
      <c r="A2" s="3" t="s">
        <v>64</v>
      </c>
      <c r="B2" s="82" t="s">
        <v>4</v>
      </c>
      <c r="C2" s="82"/>
      <c r="D2" s="82"/>
      <c r="E2" s="3"/>
      <c r="F2" s="82" t="s">
        <v>146</v>
      </c>
      <c r="G2" s="82"/>
      <c r="H2" s="82"/>
      <c r="I2" s="3"/>
      <c r="J2" s="17" t="s">
        <v>2</v>
      </c>
      <c r="K2" s="45"/>
    </row>
    <row r="3" spans="1:11" s="1" customFormat="1" ht="16.5" customHeight="1">
      <c r="A3" s="2" t="s">
        <v>3</v>
      </c>
      <c r="B3" s="4" t="s">
        <v>60</v>
      </c>
      <c r="C3" s="4" t="s">
        <v>61</v>
      </c>
      <c r="D3" s="4" t="s">
        <v>2</v>
      </c>
      <c r="E3" s="4"/>
      <c r="F3" s="4" t="s">
        <v>60</v>
      </c>
      <c r="G3" s="4" t="s">
        <v>61</v>
      </c>
      <c r="H3" s="4" t="s">
        <v>2</v>
      </c>
      <c r="I3" s="4"/>
      <c r="J3" s="4" t="s">
        <v>7</v>
      </c>
      <c r="K3" s="20"/>
    </row>
    <row r="4" spans="1:11" s="1" customFormat="1" ht="16.5" customHeight="1">
      <c r="A4" s="18" t="s">
        <v>63</v>
      </c>
      <c r="B4" s="11">
        <f>SUM(B5:B11)</f>
        <v>1</v>
      </c>
      <c r="C4" s="11">
        <f>SUM(C5:C11)</f>
        <v>1</v>
      </c>
      <c r="D4" s="11">
        <f>SUM(D5:D11)</f>
        <v>2</v>
      </c>
      <c r="E4" s="11"/>
      <c r="F4" s="11">
        <f>SUM(F5:F11)</f>
        <v>2387</v>
      </c>
      <c r="G4" s="11">
        <f>SUM(G5:G11)</f>
        <v>1970</v>
      </c>
      <c r="H4" s="11">
        <f>SUM(H5:H11)</f>
        <v>4357</v>
      </c>
      <c r="I4" s="11"/>
      <c r="J4" s="11">
        <f>D4+H4</f>
        <v>4359</v>
      </c>
      <c r="K4" s="70"/>
    </row>
    <row r="5" spans="1:11" s="1" customFormat="1" ht="11.25">
      <c r="A5" s="38" t="s">
        <v>86</v>
      </c>
      <c r="B5" s="70"/>
      <c r="C5" s="70"/>
      <c r="D5" s="70"/>
      <c r="E5" s="70"/>
      <c r="F5" s="70">
        <v>5</v>
      </c>
      <c r="G5" s="70">
        <v>4</v>
      </c>
      <c r="H5" s="70">
        <v>9</v>
      </c>
      <c r="I5" s="70"/>
      <c r="J5" s="70">
        <f aca="true" t="shared" si="0" ref="J5:J46">D5+H5</f>
        <v>9</v>
      </c>
      <c r="K5" s="70"/>
    </row>
    <row r="6" spans="1:11" s="1" customFormat="1" ht="11.25">
      <c r="A6" s="1" t="s">
        <v>78</v>
      </c>
      <c r="B6" s="70"/>
      <c r="C6" s="70"/>
      <c r="D6" s="70"/>
      <c r="E6" s="70"/>
      <c r="F6" s="70">
        <v>258</v>
      </c>
      <c r="G6" s="70">
        <v>168</v>
      </c>
      <c r="H6" s="70">
        <v>426</v>
      </c>
      <c r="I6" s="70"/>
      <c r="J6" s="70">
        <f t="shared" si="0"/>
        <v>426</v>
      </c>
      <c r="K6" s="70"/>
    </row>
    <row r="7" spans="1:11" s="1" customFormat="1" ht="11.25">
      <c r="A7" s="1" t="s">
        <v>79</v>
      </c>
      <c r="B7" s="70"/>
      <c r="C7" s="70"/>
      <c r="D7" s="70"/>
      <c r="E7" s="70"/>
      <c r="F7" s="70">
        <v>6</v>
      </c>
      <c r="G7" s="70">
        <v>6</v>
      </c>
      <c r="H7" s="70">
        <v>12</v>
      </c>
      <c r="I7" s="70"/>
      <c r="J7" s="70">
        <f t="shared" si="0"/>
        <v>12</v>
      </c>
      <c r="K7" s="70"/>
    </row>
    <row r="8" spans="1:11" s="1" customFormat="1" ht="11.25">
      <c r="A8" s="1" t="s">
        <v>80</v>
      </c>
      <c r="B8" s="70"/>
      <c r="C8" s="70"/>
      <c r="D8" s="70"/>
      <c r="E8" s="70"/>
      <c r="F8" s="70">
        <v>49</v>
      </c>
      <c r="G8" s="70">
        <v>40</v>
      </c>
      <c r="H8" s="70">
        <v>89</v>
      </c>
      <c r="I8" s="70"/>
      <c r="J8" s="70">
        <f t="shared" si="0"/>
        <v>89</v>
      </c>
      <c r="K8" s="70"/>
    </row>
    <row r="9" spans="1:11" s="1" customFormat="1" ht="11.25">
      <c r="A9" s="1" t="s">
        <v>149</v>
      </c>
      <c r="B9" s="70"/>
      <c r="C9" s="70"/>
      <c r="D9" s="70"/>
      <c r="E9" s="70"/>
      <c r="F9" s="70">
        <v>3</v>
      </c>
      <c r="G9" s="70">
        <v>2</v>
      </c>
      <c r="H9" s="70">
        <v>5</v>
      </c>
      <c r="I9" s="70"/>
      <c r="J9" s="70">
        <f t="shared" si="0"/>
        <v>5</v>
      </c>
      <c r="K9" s="70"/>
    </row>
    <row r="10" spans="1:11" s="1" customFormat="1" ht="11.25">
      <c r="A10" s="1" t="s">
        <v>37</v>
      </c>
      <c r="B10" s="70">
        <v>1</v>
      </c>
      <c r="C10" s="70">
        <v>1</v>
      </c>
      <c r="D10" s="70">
        <f>SUM(B10:C10)</f>
        <v>2</v>
      </c>
      <c r="E10" s="70"/>
      <c r="F10" s="70">
        <v>2059</v>
      </c>
      <c r="G10" s="70">
        <v>1740</v>
      </c>
      <c r="H10" s="70">
        <v>3799</v>
      </c>
      <c r="I10" s="70"/>
      <c r="J10" s="70">
        <f t="shared" si="0"/>
        <v>3801</v>
      </c>
      <c r="K10" s="70"/>
    </row>
    <row r="11" spans="1:11" s="1" customFormat="1" ht="11.25">
      <c r="A11" s="1" t="s">
        <v>33</v>
      </c>
      <c r="B11" s="70"/>
      <c r="C11" s="70"/>
      <c r="D11" s="70"/>
      <c r="E11" s="70"/>
      <c r="F11" s="70">
        <v>7</v>
      </c>
      <c r="G11" s="70">
        <v>10</v>
      </c>
      <c r="H11" s="70">
        <f>SUM(F11:G11)</f>
        <v>17</v>
      </c>
      <c r="I11" s="70"/>
      <c r="J11" s="70">
        <f t="shared" si="0"/>
        <v>17</v>
      </c>
      <c r="K11" s="70"/>
    </row>
    <row r="12" spans="1:12" s="6" customFormat="1" ht="16.5" customHeight="1">
      <c r="A12" s="6" t="s">
        <v>38</v>
      </c>
      <c r="B12" s="11"/>
      <c r="C12" s="11">
        <f>SUM(C13:C21)</f>
        <v>1</v>
      </c>
      <c r="D12" s="11">
        <f>SUM(D13:D21)</f>
        <v>1</v>
      </c>
      <c r="E12" s="11"/>
      <c r="F12" s="11">
        <f>SUM(F13:F21)</f>
        <v>279</v>
      </c>
      <c r="G12" s="11">
        <f>SUM(G13:G21)</f>
        <v>186</v>
      </c>
      <c r="H12" s="11">
        <f>SUM(H13:H21)</f>
        <v>465</v>
      </c>
      <c r="I12" s="11"/>
      <c r="J12" s="11">
        <f t="shared" si="0"/>
        <v>466</v>
      </c>
      <c r="K12" s="70"/>
      <c r="L12" s="1"/>
    </row>
    <row r="13" spans="1:11" s="1" customFormat="1" ht="11.25">
      <c r="A13" s="1" t="s">
        <v>39</v>
      </c>
      <c r="B13" s="70"/>
      <c r="C13" s="70"/>
      <c r="D13" s="70"/>
      <c r="E13" s="70"/>
      <c r="F13" s="70">
        <v>52</v>
      </c>
      <c r="G13" s="70">
        <v>49</v>
      </c>
      <c r="H13" s="70">
        <v>101</v>
      </c>
      <c r="I13" s="70"/>
      <c r="J13" s="70">
        <f t="shared" si="0"/>
        <v>101</v>
      </c>
      <c r="K13" s="70"/>
    </row>
    <row r="14" spans="1:11" s="1" customFormat="1" ht="11.25">
      <c r="A14" s="1" t="s">
        <v>40</v>
      </c>
      <c r="B14" s="70"/>
      <c r="C14" s="70"/>
      <c r="D14" s="70"/>
      <c r="E14" s="70"/>
      <c r="F14" s="70">
        <v>9</v>
      </c>
      <c r="G14" s="70">
        <v>4</v>
      </c>
      <c r="H14" s="70">
        <v>13</v>
      </c>
      <c r="I14" s="70"/>
      <c r="J14" s="70">
        <f t="shared" si="0"/>
        <v>13</v>
      </c>
      <c r="K14" s="70"/>
    </row>
    <row r="15" spans="1:11" s="1" customFormat="1" ht="11.25">
      <c r="A15" s="1" t="s">
        <v>41</v>
      </c>
      <c r="B15" s="70"/>
      <c r="C15" s="70"/>
      <c r="D15" s="70"/>
      <c r="E15" s="70"/>
      <c r="F15" s="70">
        <v>13</v>
      </c>
      <c r="G15" s="70">
        <v>18</v>
      </c>
      <c r="H15" s="70">
        <v>31</v>
      </c>
      <c r="I15" s="70"/>
      <c r="J15" s="70">
        <f t="shared" si="0"/>
        <v>31</v>
      </c>
      <c r="K15" s="70"/>
    </row>
    <row r="16" spans="1:11" s="1" customFormat="1" ht="11.25">
      <c r="A16" s="1" t="s">
        <v>42</v>
      </c>
      <c r="B16" s="70"/>
      <c r="C16" s="70">
        <v>1</v>
      </c>
      <c r="D16" s="70">
        <v>1</v>
      </c>
      <c r="E16" s="70"/>
      <c r="F16" s="70">
        <v>147</v>
      </c>
      <c r="G16" s="70">
        <v>77</v>
      </c>
      <c r="H16" s="70">
        <v>224</v>
      </c>
      <c r="I16" s="70"/>
      <c r="J16" s="70">
        <f t="shared" si="0"/>
        <v>225</v>
      </c>
      <c r="K16" s="70"/>
    </row>
    <row r="17" spans="1:11" s="1" customFormat="1" ht="11.25">
      <c r="A17" s="1" t="s">
        <v>110</v>
      </c>
      <c r="B17" s="70"/>
      <c r="C17" s="70"/>
      <c r="D17" s="70"/>
      <c r="E17" s="70"/>
      <c r="F17" s="70">
        <v>6</v>
      </c>
      <c r="G17" s="70">
        <v>6</v>
      </c>
      <c r="H17" s="70">
        <v>12</v>
      </c>
      <c r="I17" s="70"/>
      <c r="J17" s="70">
        <f t="shared" si="0"/>
        <v>12</v>
      </c>
      <c r="K17" s="70"/>
    </row>
    <row r="18" spans="1:11" s="1" customFormat="1" ht="11.25">
      <c r="A18" s="1" t="s">
        <v>150</v>
      </c>
      <c r="B18" s="70"/>
      <c r="C18" s="70"/>
      <c r="D18" s="70"/>
      <c r="E18" s="70"/>
      <c r="F18" s="70">
        <v>3</v>
      </c>
      <c r="G18" s="70">
        <v>2</v>
      </c>
      <c r="H18" s="70">
        <v>5</v>
      </c>
      <c r="I18" s="70"/>
      <c r="J18" s="70">
        <f t="shared" si="0"/>
        <v>5</v>
      </c>
      <c r="K18" s="70"/>
    </row>
    <row r="19" spans="1:11" s="1" customFormat="1" ht="11.25">
      <c r="A19" s="1" t="s">
        <v>87</v>
      </c>
      <c r="B19" s="70"/>
      <c r="C19" s="70"/>
      <c r="D19" s="70"/>
      <c r="E19" s="70"/>
      <c r="F19" s="70">
        <v>5</v>
      </c>
      <c r="G19" s="70">
        <v>5</v>
      </c>
      <c r="H19" s="70">
        <v>10</v>
      </c>
      <c r="I19" s="70"/>
      <c r="J19" s="70">
        <f t="shared" si="0"/>
        <v>10</v>
      </c>
      <c r="K19" s="70"/>
    </row>
    <row r="20" spans="1:11" s="1" customFormat="1" ht="11.25">
      <c r="A20" s="1" t="s">
        <v>43</v>
      </c>
      <c r="B20" s="70"/>
      <c r="C20" s="70"/>
      <c r="D20" s="70"/>
      <c r="E20" s="70"/>
      <c r="F20" s="70">
        <v>33</v>
      </c>
      <c r="G20" s="70">
        <v>17</v>
      </c>
      <c r="H20" s="70">
        <v>50</v>
      </c>
      <c r="I20" s="70"/>
      <c r="J20" s="70">
        <f t="shared" si="0"/>
        <v>50</v>
      </c>
      <c r="K20" s="70"/>
    </row>
    <row r="21" spans="1:11" s="1" customFormat="1" ht="11.25">
      <c r="A21" s="1" t="s">
        <v>88</v>
      </c>
      <c r="B21" s="70"/>
      <c r="C21" s="70"/>
      <c r="D21" s="70"/>
      <c r="E21" s="70"/>
      <c r="F21" s="70">
        <v>11</v>
      </c>
      <c r="G21" s="70">
        <v>8</v>
      </c>
      <c r="H21" s="70">
        <v>19</v>
      </c>
      <c r="I21" s="70"/>
      <c r="J21" s="70">
        <f>D21+H21</f>
        <v>19</v>
      </c>
      <c r="K21" s="70"/>
    </row>
    <row r="22" spans="1:11" s="1" customFormat="1" ht="11.25">
      <c r="A22" s="1" t="s">
        <v>33</v>
      </c>
      <c r="G22" s="1">
        <v>1</v>
      </c>
      <c r="H22" s="1">
        <v>1</v>
      </c>
      <c r="J22" s="1">
        <v>1</v>
      </c>
      <c r="K22" s="70"/>
    </row>
    <row r="23" spans="1:11" s="1" customFormat="1" ht="16.5" customHeight="1">
      <c r="A23" s="6" t="s">
        <v>44</v>
      </c>
      <c r="B23" s="11">
        <f>SUM(B24:B43)</f>
        <v>2</v>
      </c>
      <c r="C23" s="11"/>
      <c r="D23" s="11">
        <f>SUM(D24:D43)</f>
        <v>2</v>
      </c>
      <c r="E23" s="11"/>
      <c r="F23" s="11">
        <f>SUM(F24:F43)</f>
        <v>443</v>
      </c>
      <c r="G23" s="11">
        <f>SUM(G24:G43)</f>
        <v>864</v>
      </c>
      <c r="H23" s="11">
        <f>SUM(H24:H43)</f>
        <v>1307</v>
      </c>
      <c r="I23" s="11"/>
      <c r="J23" s="11">
        <f>D23+H23</f>
        <v>1309</v>
      </c>
      <c r="K23" s="70"/>
    </row>
    <row r="24" spans="1:11" s="1" customFormat="1" ht="11.25">
      <c r="A24" s="1" t="s">
        <v>111</v>
      </c>
      <c r="B24" s="70"/>
      <c r="C24" s="70"/>
      <c r="D24" s="70"/>
      <c r="E24" s="70"/>
      <c r="F24" s="70">
        <v>11</v>
      </c>
      <c r="G24" s="70">
        <v>6</v>
      </c>
      <c r="H24" s="70">
        <f>SUM(F24:G24)</f>
        <v>17</v>
      </c>
      <c r="I24" s="70"/>
      <c r="J24" s="70">
        <f t="shared" si="0"/>
        <v>17</v>
      </c>
      <c r="K24" s="70"/>
    </row>
    <row r="25" spans="1:11" s="1" customFormat="1" ht="11.25">
      <c r="A25" s="1" t="s">
        <v>152</v>
      </c>
      <c r="B25" s="70"/>
      <c r="C25" s="70"/>
      <c r="D25" s="70"/>
      <c r="E25" s="70"/>
      <c r="F25" s="70">
        <v>2</v>
      </c>
      <c r="G25" s="70">
        <v>4</v>
      </c>
      <c r="H25" s="70">
        <f aca="true" t="shared" si="1" ref="H25:H43">SUM(F25:G25)</f>
        <v>6</v>
      </c>
      <c r="I25" s="70"/>
      <c r="J25" s="70">
        <f t="shared" si="0"/>
        <v>6</v>
      </c>
      <c r="K25" s="70"/>
    </row>
    <row r="26" spans="1:12" s="1" customFormat="1" ht="11.25">
      <c r="A26" s="1" t="s">
        <v>45</v>
      </c>
      <c r="B26" s="70"/>
      <c r="C26" s="70"/>
      <c r="D26" s="70"/>
      <c r="E26" s="70"/>
      <c r="F26" s="70">
        <v>50</v>
      </c>
      <c r="G26" s="70">
        <v>59</v>
      </c>
      <c r="H26" s="70">
        <f t="shared" si="1"/>
        <v>109</v>
      </c>
      <c r="I26" s="70"/>
      <c r="J26" s="70">
        <f t="shared" si="0"/>
        <v>109</v>
      </c>
      <c r="K26" s="70"/>
      <c r="L26" s="5"/>
    </row>
    <row r="27" spans="1:12" s="1" customFormat="1" ht="11.25">
      <c r="A27" s="1" t="s">
        <v>106</v>
      </c>
      <c r="B27" s="70"/>
      <c r="C27" s="70"/>
      <c r="D27" s="70"/>
      <c r="E27" s="70"/>
      <c r="F27" s="70">
        <v>11</v>
      </c>
      <c r="G27" s="70">
        <v>12</v>
      </c>
      <c r="H27" s="70">
        <f t="shared" si="1"/>
        <v>23</v>
      </c>
      <c r="I27" s="70"/>
      <c r="J27" s="70">
        <f t="shared" si="0"/>
        <v>23</v>
      </c>
      <c r="K27" s="70"/>
      <c r="L27" s="5"/>
    </row>
    <row r="28" spans="1:12" s="1" customFormat="1" ht="11.25">
      <c r="A28" s="1" t="s">
        <v>46</v>
      </c>
      <c r="B28" s="70">
        <v>2</v>
      </c>
      <c r="C28" s="70"/>
      <c r="D28" s="70">
        <f>SUM(B28:C28)</f>
        <v>2</v>
      </c>
      <c r="E28" s="70"/>
      <c r="F28" s="70">
        <v>26</v>
      </c>
      <c r="G28" s="70">
        <v>27</v>
      </c>
      <c r="H28" s="70">
        <f t="shared" si="1"/>
        <v>53</v>
      </c>
      <c r="I28" s="70"/>
      <c r="J28" s="70">
        <f t="shared" si="0"/>
        <v>55</v>
      </c>
      <c r="K28" s="70"/>
      <c r="L28" s="5"/>
    </row>
    <row r="29" spans="1:12" s="1" customFormat="1" ht="11.25">
      <c r="A29" s="1" t="s">
        <v>47</v>
      </c>
      <c r="B29" s="70"/>
      <c r="C29" s="70"/>
      <c r="D29" s="70"/>
      <c r="E29" s="70"/>
      <c r="F29" s="70">
        <v>76</v>
      </c>
      <c r="G29" s="70">
        <v>288</v>
      </c>
      <c r="H29" s="70">
        <f t="shared" si="1"/>
        <v>364</v>
      </c>
      <c r="I29" s="70"/>
      <c r="J29" s="70">
        <f t="shared" si="0"/>
        <v>364</v>
      </c>
      <c r="K29" s="70"/>
      <c r="L29" s="5"/>
    </row>
    <row r="30" spans="1:12" s="1" customFormat="1" ht="11.25">
      <c r="A30" s="1" t="s">
        <v>112</v>
      </c>
      <c r="B30" s="70"/>
      <c r="C30" s="70"/>
      <c r="D30" s="70"/>
      <c r="E30" s="70"/>
      <c r="F30" s="70">
        <v>9</v>
      </c>
      <c r="G30" s="70">
        <v>5</v>
      </c>
      <c r="H30" s="70">
        <f t="shared" si="1"/>
        <v>14</v>
      </c>
      <c r="I30" s="70"/>
      <c r="J30" s="70">
        <f t="shared" si="0"/>
        <v>14</v>
      </c>
      <c r="K30" s="70"/>
      <c r="L30" s="5"/>
    </row>
    <row r="31" spans="1:12" s="1" customFormat="1" ht="11.25">
      <c r="A31" s="1" t="s">
        <v>49</v>
      </c>
      <c r="B31" s="70"/>
      <c r="C31" s="70"/>
      <c r="D31" s="70"/>
      <c r="E31" s="70"/>
      <c r="F31" s="70">
        <v>96</v>
      </c>
      <c r="G31" s="70">
        <v>217</v>
      </c>
      <c r="H31" s="70">
        <f t="shared" si="1"/>
        <v>313</v>
      </c>
      <c r="I31" s="70"/>
      <c r="J31" s="70">
        <f t="shared" si="0"/>
        <v>313</v>
      </c>
      <c r="K31" s="70"/>
      <c r="L31" s="5"/>
    </row>
    <row r="32" spans="1:12" s="1" customFormat="1" ht="11.25">
      <c r="A32" s="1" t="s">
        <v>48</v>
      </c>
      <c r="B32" s="70"/>
      <c r="C32" s="70"/>
      <c r="D32" s="70"/>
      <c r="E32" s="70"/>
      <c r="F32" s="70">
        <v>18</v>
      </c>
      <c r="G32" s="70">
        <v>7</v>
      </c>
      <c r="H32" s="70">
        <f t="shared" si="1"/>
        <v>25</v>
      </c>
      <c r="I32" s="70"/>
      <c r="J32" s="70">
        <f t="shared" si="0"/>
        <v>25</v>
      </c>
      <c r="K32" s="70"/>
      <c r="L32" s="5"/>
    </row>
    <row r="33" spans="1:12" s="1" customFormat="1" ht="11.25">
      <c r="A33" s="1" t="s">
        <v>89</v>
      </c>
      <c r="B33" s="70"/>
      <c r="C33" s="70"/>
      <c r="D33" s="70"/>
      <c r="E33" s="70"/>
      <c r="F33" s="70">
        <v>4</v>
      </c>
      <c r="G33" s="70">
        <v>5</v>
      </c>
      <c r="H33" s="70">
        <f t="shared" si="1"/>
        <v>9</v>
      </c>
      <c r="I33" s="70"/>
      <c r="J33" s="70">
        <f t="shared" si="0"/>
        <v>9</v>
      </c>
      <c r="K33" s="70"/>
      <c r="L33" s="5"/>
    </row>
    <row r="34" spans="1:12" s="1" customFormat="1" ht="11.25">
      <c r="A34" s="1" t="s">
        <v>113</v>
      </c>
      <c r="B34" s="70"/>
      <c r="C34" s="70"/>
      <c r="D34" s="70"/>
      <c r="E34" s="70"/>
      <c r="F34" s="70">
        <v>5</v>
      </c>
      <c r="G34" s="70">
        <v>7</v>
      </c>
      <c r="H34" s="70">
        <f t="shared" si="1"/>
        <v>12</v>
      </c>
      <c r="I34" s="70"/>
      <c r="J34" s="70">
        <f t="shared" si="0"/>
        <v>12</v>
      </c>
      <c r="K34" s="70"/>
      <c r="L34" s="5"/>
    </row>
    <row r="35" spans="1:12" s="1" customFormat="1" ht="11.25">
      <c r="A35" s="1" t="s">
        <v>108</v>
      </c>
      <c r="B35" s="70"/>
      <c r="C35" s="70"/>
      <c r="D35" s="70"/>
      <c r="E35" s="70"/>
      <c r="F35" s="70"/>
      <c r="G35" s="70">
        <v>21</v>
      </c>
      <c r="H35" s="70">
        <f t="shared" si="1"/>
        <v>21</v>
      </c>
      <c r="I35" s="70"/>
      <c r="J35" s="70">
        <f t="shared" si="0"/>
        <v>21</v>
      </c>
      <c r="K35" s="70"/>
      <c r="L35" s="5"/>
    </row>
    <row r="36" spans="1:12" s="1" customFormat="1" ht="11.25">
      <c r="A36" s="1" t="s">
        <v>50</v>
      </c>
      <c r="B36" s="70"/>
      <c r="C36" s="70"/>
      <c r="D36" s="70"/>
      <c r="E36" s="70"/>
      <c r="F36" s="70">
        <v>51</v>
      </c>
      <c r="G36" s="70">
        <v>79</v>
      </c>
      <c r="H36" s="70">
        <f t="shared" si="1"/>
        <v>130</v>
      </c>
      <c r="I36" s="70"/>
      <c r="J36" s="70">
        <f t="shared" si="0"/>
        <v>130</v>
      </c>
      <c r="K36" s="70"/>
      <c r="L36" s="5"/>
    </row>
    <row r="37" spans="1:12" s="1" customFormat="1" ht="11.25">
      <c r="A37" s="1" t="s">
        <v>107</v>
      </c>
      <c r="B37" s="70"/>
      <c r="C37" s="70"/>
      <c r="D37" s="70"/>
      <c r="E37" s="70"/>
      <c r="F37" s="70">
        <v>19</v>
      </c>
      <c r="G37" s="70">
        <v>24</v>
      </c>
      <c r="H37" s="70">
        <f t="shared" si="1"/>
        <v>43</v>
      </c>
      <c r="I37" s="70"/>
      <c r="J37" s="70">
        <f t="shared" si="0"/>
        <v>43</v>
      </c>
      <c r="K37" s="70"/>
      <c r="L37" s="5"/>
    </row>
    <row r="38" spans="1:12" s="1" customFormat="1" ht="11.25">
      <c r="A38" s="1" t="s">
        <v>90</v>
      </c>
      <c r="B38" s="70"/>
      <c r="C38" s="70"/>
      <c r="D38" s="70"/>
      <c r="E38" s="70"/>
      <c r="F38" s="70">
        <v>3</v>
      </c>
      <c r="G38" s="70">
        <v>5</v>
      </c>
      <c r="H38" s="70">
        <f t="shared" si="1"/>
        <v>8</v>
      </c>
      <c r="I38" s="70"/>
      <c r="J38" s="70">
        <f t="shared" si="0"/>
        <v>8</v>
      </c>
      <c r="K38" s="70"/>
      <c r="L38" s="5"/>
    </row>
    <row r="39" spans="1:12" s="1" customFormat="1" ht="11.25">
      <c r="A39" s="1" t="s">
        <v>91</v>
      </c>
      <c r="B39" s="70"/>
      <c r="C39" s="70"/>
      <c r="D39" s="70"/>
      <c r="E39" s="70"/>
      <c r="F39" s="70">
        <v>7</v>
      </c>
      <c r="G39" s="70">
        <v>19</v>
      </c>
      <c r="H39" s="70">
        <f t="shared" si="1"/>
        <v>26</v>
      </c>
      <c r="I39" s="70"/>
      <c r="J39" s="70">
        <f t="shared" si="0"/>
        <v>26</v>
      </c>
      <c r="K39" s="70"/>
      <c r="L39" s="5"/>
    </row>
    <row r="40" spans="1:12" s="1" customFormat="1" ht="11.25">
      <c r="A40" s="1" t="s">
        <v>51</v>
      </c>
      <c r="B40" s="70"/>
      <c r="C40" s="70"/>
      <c r="D40" s="70"/>
      <c r="E40" s="70"/>
      <c r="F40" s="70">
        <v>22</v>
      </c>
      <c r="G40" s="70">
        <v>61</v>
      </c>
      <c r="H40" s="70">
        <f t="shared" si="1"/>
        <v>83</v>
      </c>
      <c r="I40" s="70"/>
      <c r="J40" s="70">
        <f t="shared" si="0"/>
        <v>83</v>
      </c>
      <c r="K40" s="70"/>
      <c r="L40" s="5"/>
    </row>
    <row r="41" spans="1:12" s="1" customFormat="1" ht="11.25">
      <c r="A41" s="1" t="s">
        <v>114</v>
      </c>
      <c r="B41" s="70"/>
      <c r="C41" s="70"/>
      <c r="D41" s="70"/>
      <c r="E41" s="70"/>
      <c r="F41" s="70">
        <v>20</v>
      </c>
      <c r="G41" s="70">
        <v>10</v>
      </c>
      <c r="H41" s="70">
        <f t="shared" si="1"/>
        <v>30</v>
      </c>
      <c r="I41" s="70"/>
      <c r="J41" s="70">
        <f t="shared" si="0"/>
        <v>30</v>
      </c>
      <c r="K41" s="70"/>
      <c r="L41" s="5"/>
    </row>
    <row r="42" spans="1:12" s="1" customFormat="1" ht="11.25">
      <c r="A42" s="1" t="s">
        <v>153</v>
      </c>
      <c r="B42" s="70"/>
      <c r="C42" s="70"/>
      <c r="D42" s="70"/>
      <c r="E42" s="70"/>
      <c r="F42" s="70">
        <v>3</v>
      </c>
      <c r="G42" s="70">
        <v>3</v>
      </c>
      <c r="H42" s="70">
        <f t="shared" si="1"/>
        <v>6</v>
      </c>
      <c r="I42" s="70"/>
      <c r="J42" s="70">
        <f t="shared" si="0"/>
        <v>6</v>
      </c>
      <c r="K42" s="70"/>
      <c r="L42" s="5"/>
    </row>
    <row r="43" spans="1:12" s="1" customFormat="1" ht="11.25">
      <c r="A43" s="1" t="s">
        <v>33</v>
      </c>
      <c r="B43" s="70"/>
      <c r="C43" s="70"/>
      <c r="D43" s="70"/>
      <c r="E43" s="70"/>
      <c r="F43" s="70">
        <v>10</v>
      </c>
      <c r="G43" s="70">
        <v>5</v>
      </c>
      <c r="H43" s="70">
        <f t="shared" si="1"/>
        <v>15</v>
      </c>
      <c r="I43" s="70"/>
      <c r="J43" s="70">
        <f t="shared" si="0"/>
        <v>15</v>
      </c>
      <c r="K43" s="70"/>
      <c r="L43" s="5"/>
    </row>
    <row r="44" spans="1:12" s="1" customFormat="1" ht="16.5" customHeight="1">
      <c r="A44" s="6" t="s">
        <v>52</v>
      </c>
      <c r="B44" s="11">
        <f>SUM(B45:B46)</f>
        <v>11</v>
      </c>
      <c r="C44" s="11">
        <f>SUM(C45:C46)</f>
        <v>12</v>
      </c>
      <c r="D44" s="11">
        <f>SUM(D45:D46)</f>
        <v>23</v>
      </c>
      <c r="E44" s="11"/>
      <c r="F44" s="11">
        <f>SUM(F45:F46)</f>
        <v>1358</v>
      </c>
      <c r="G44" s="11">
        <f>SUM(G45:G46)</f>
        <v>1031</v>
      </c>
      <c r="H44" s="11">
        <f>SUM(H45:H46)</f>
        <v>2389</v>
      </c>
      <c r="I44" s="11"/>
      <c r="J44" s="11">
        <f t="shared" si="0"/>
        <v>2412</v>
      </c>
      <c r="K44" s="70"/>
      <c r="L44" s="5"/>
    </row>
    <row r="45" spans="1:12" s="1" customFormat="1" ht="11.25">
      <c r="A45" s="1" t="s">
        <v>53</v>
      </c>
      <c r="B45" s="70">
        <v>10</v>
      </c>
      <c r="C45" s="70">
        <v>11</v>
      </c>
      <c r="D45" s="70">
        <v>21</v>
      </c>
      <c r="E45" s="70"/>
      <c r="F45" s="70">
        <v>1215</v>
      </c>
      <c r="G45" s="70">
        <v>941</v>
      </c>
      <c r="H45" s="70">
        <v>2156</v>
      </c>
      <c r="I45" s="70"/>
      <c r="J45" s="70">
        <f t="shared" si="0"/>
        <v>2177</v>
      </c>
      <c r="K45" s="70"/>
      <c r="L45" s="5"/>
    </row>
    <row r="46" spans="1:12" s="1" customFormat="1" ht="11.25">
      <c r="A46" s="1" t="s">
        <v>54</v>
      </c>
      <c r="B46" s="70">
        <v>1</v>
      </c>
      <c r="C46" s="70">
        <v>1</v>
      </c>
      <c r="D46" s="70">
        <v>2</v>
      </c>
      <c r="E46" s="70"/>
      <c r="F46" s="70">
        <v>143</v>
      </c>
      <c r="G46" s="70">
        <v>90</v>
      </c>
      <c r="H46" s="70">
        <v>233</v>
      </c>
      <c r="I46" s="70"/>
      <c r="J46" s="70">
        <f t="shared" si="0"/>
        <v>235</v>
      </c>
      <c r="K46" s="70"/>
      <c r="L46" s="5"/>
    </row>
    <row r="47" spans="2:11" s="1" customFormat="1" ht="12.75" customHeight="1"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s="1" customFormat="1" ht="15" customHeight="1">
      <c r="A48" s="13" t="s">
        <v>151</v>
      </c>
      <c r="B48" s="14">
        <f>B44+B23+B12+B4+'6.1'!B9+'6.1'!B14+'6.1'!B36+'6.1'!B47</f>
        <v>309</v>
      </c>
      <c r="C48" s="14">
        <f>C44+C23+C12+C4+'6.1'!C9+'6.1'!C14+'6.1'!C36+'6.1'!C47</f>
        <v>216</v>
      </c>
      <c r="D48" s="14">
        <f>D44+D23+D12+D4+'6.1'!D9+'6.1'!D14+'6.1'!D36+'6.1'!D47</f>
        <v>525</v>
      </c>
      <c r="E48" s="14"/>
      <c r="F48" s="14">
        <f>F44+F23+F12+F4+'6.1'!F9+'6.1'!F14+'6.1'!F36+'6.1'!F47</f>
        <v>15443</v>
      </c>
      <c r="G48" s="14">
        <f>G44+G23+G12+G4+'6.1'!G9+'6.1'!G14+'6.1'!G36+'6.1'!G47</f>
        <v>9719</v>
      </c>
      <c r="H48" s="14">
        <f>H44+H23+H12+H4+'6.1'!H9+'6.1'!H14+'6.1'!H36+'6.1'!H47</f>
        <v>25162</v>
      </c>
      <c r="I48" s="14"/>
      <c r="J48" s="14">
        <f>J44+J23+J12+J4+'6.1'!J9+'6.1'!J14+'6.1'!J36+'6.1'!J47</f>
        <v>25687</v>
      </c>
      <c r="K48" s="46"/>
    </row>
    <row r="49" spans="1:12" s="1" customFormat="1" ht="24" customHeight="1">
      <c r="A49" s="50"/>
      <c r="B49" s="46"/>
      <c r="C49" s="46"/>
      <c r="D49" s="46"/>
      <c r="E49" s="48"/>
      <c r="F49" s="46"/>
      <c r="G49" s="46"/>
      <c r="H49" s="46"/>
      <c r="I49" s="48"/>
      <c r="J49" s="46"/>
      <c r="K49" s="46"/>
      <c r="L49" s="46"/>
    </row>
    <row r="50" spans="1:11" s="1" customFormat="1" ht="16.5" customHeight="1">
      <c r="A50" s="89" t="s">
        <v>144</v>
      </c>
      <c r="B50" s="88"/>
      <c r="C50" s="88"/>
      <c r="D50" s="88"/>
      <c r="E50" s="88"/>
      <c r="F50" s="88"/>
      <c r="G50" s="88"/>
      <c r="H50" s="88"/>
      <c r="I50" s="88"/>
      <c r="J50" s="88"/>
      <c r="K50" s="23"/>
    </row>
    <row r="51" spans="1:11" s="1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="1" customFormat="1" ht="11.25"/>
  </sheetData>
  <mergeCells count="3">
    <mergeCell ref="B2:D2"/>
    <mergeCell ref="F2:H2"/>
    <mergeCell ref="A50:J50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N20" sqref="N20"/>
    </sheetView>
  </sheetViews>
  <sheetFormatPr defaultColWidth="9.140625" defaultRowHeight="12.75"/>
  <cols>
    <col min="1" max="1" width="21.421875" style="0" customWidth="1"/>
    <col min="2" max="8" width="5.7109375" style="0" customWidth="1"/>
    <col min="9" max="9" width="7.57421875" style="0" customWidth="1"/>
    <col min="10" max="10" width="6.00390625" style="0" customWidth="1"/>
  </cols>
  <sheetData>
    <row r="1" spans="1:10" ht="25.5" customHeight="1">
      <c r="A1" s="87" t="s">
        <v>158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7" customHeight="1">
      <c r="A3" s="83" t="s">
        <v>155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7" customFormat="1" ht="18.75" customHeight="1">
      <c r="A4" s="39" t="s">
        <v>93</v>
      </c>
      <c r="B4" s="16" t="s">
        <v>94</v>
      </c>
      <c r="C4" s="17"/>
      <c r="D4" s="17"/>
      <c r="E4" s="17"/>
      <c r="F4" s="17"/>
      <c r="G4" s="17"/>
      <c r="H4" s="17"/>
      <c r="I4" s="40" t="s">
        <v>2</v>
      </c>
      <c r="J4" s="40" t="s">
        <v>1</v>
      </c>
    </row>
    <row r="5" spans="1:10" s="7" customFormat="1" ht="15" customHeight="1">
      <c r="A5" s="41" t="s">
        <v>83</v>
      </c>
      <c r="B5" s="42" t="s">
        <v>95</v>
      </c>
      <c r="C5" s="43" t="s">
        <v>55</v>
      </c>
      <c r="D5" s="43" t="s">
        <v>56</v>
      </c>
      <c r="E5" s="43" t="s">
        <v>57</v>
      </c>
      <c r="F5" s="43" t="s">
        <v>58</v>
      </c>
      <c r="G5" s="43" t="s">
        <v>59</v>
      </c>
      <c r="H5" s="43" t="s">
        <v>162</v>
      </c>
      <c r="I5" s="4"/>
      <c r="J5" s="4"/>
    </row>
    <row r="6" spans="1:11" s="9" customFormat="1" ht="18.75" customHeight="1">
      <c r="A6" s="6" t="s">
        <v>4</v>
      </c>
      <c r="B6" s="74" t="s">
        <v>154</v>
      </c>
      <c r="C6" s="11">
        <f aca="true" t="shared" si="0" ref="C6:I6">SUM(C7:C8)</f>
        <v>365</v>
      </c>
      <c r="D6" s="11">
        <f t="shared" si="0"/>
        <v>110</v>
      </c>
      <c r="E6" s="11">
        <f t="shared" si="0"/>
        <v>29</v>
      </c>
      <c r="F6" s="11">
        <f t="shared" si="0"/>
        <v>14</v>
      </c>
      <c r="G6" s="11">
        <f t="shared" si="0"/>
        <v>6</v>
      </c>
      <c r="H6" s="11">
        <f t="shared" si="0"/>
        <v>1</v>
      </c>
      <c r="I6" s="11">
        <f t="shared" si="0"/>
        <v>525</v>
      </c>
      <c r="J6" s="73">
        <f>I6/I$6*100</f>
        <v>100</v>
      </c>
      <c r="K6" s="70"/>
    </row>
    <row r="7" spans="1:11" s="9" customFormat="1" ht="12.75">
      <c r="A7" s="12" t="s">
        <v>60</v>
      </c>
      <c r="B7" s="71" t="s">
        <v>154</v>
      </c>
      <c r="C7" s="70">
        <v>212</v>
      </c>
      <c r="D7" s="70">
        <v>72</v>
      </c>
      <c r="E7" s="70">
        <v>18</v>
      </c>
      <c r="F7" s="70">
        <v>5</v>
      </c>
      <c r="G7" s="70">
        <v>2</v>
      </c>
      <c r="H7" s="71" t="s">
        <v>154</v>
      </c>
      <c r="I7" s="70">
        <f>SUM(C7:G7)</f>
        <v>309</v>
      </c>
      <c r="J7" s="72">
        <f>I7/I$6*100</f>
        <v>58.857142857142854</v>
      </c>
      <c r="K7" s="70"/>
    </row>
    <row r="8" spans="1:11" s="9" customFormat="1" ht="12.75">
      <c r="A8" s="12" t="s">
        <v>61</v>
      </c>
      <c r="B8" s="71" t="s">
        <v>154</v>
      </c>
      <c r="C8" s="70">
        <v>153</v>
      </c>
      <c r="D8" s="70">
        <v>38</v>
      </c>
      <c r="E8" s="70">
        <v>11</v>
      </c>
      <c r="F8" s="70">
        <v>9</v>
      </c>
      <c r="G8" s="70">
        <v>4</v>
      </c>
      <c r="H8" s="71">
        <v>1</v>
      </c>
      <c r="I8" s="70">
        <f>SUM(C8:H8)</f>
        <v>216</v>
      </c>
      <c r="J8" s="72">
        <f>I8/I$6*100</f>
        <v>41.14285714285714</v>
      </c>
      <c r="K8" s="70"/>
    </row>
    <row r="9" spans="1:11" s="9" customFormat="1" ht="12.75">
      <c r="A9" s="1"/>
      <c r="B9" s="70"/>
      <c r="C9" s="70"/>
      <c r="D9" s="70"/>
      <c r="E9" s="70"/>
      <c r="F9" s="70"/>
      <c r="G9" s="70"/>
      <c r="H9" s="70"/>
      <c r="I9" s="70"/>
      <c r="J9" s="72"/>
      <c r="K9" s="70"/>
    </row>
    <row r="10" spans="1:11" s="9" customFormat="1" ht="12.75" customHeight="1">
      <c r="A10" s="6" t="s">
        <v>5</v>
      </c>
      <c r="B10" s="11">
        <f>SUM(B11:B12)</f>
        <v>2128</v>
      </c>
      <c r="C10" s="11">
        <f aca="true" t="shared" si="1" ref="C10:H10">SUM(C11:C12)</f>
        <v>14440</v>
      </c>
      <c r="D10" s="11">
        <f t="shared" si="1"/>
        <v>6344</v>
      </c>
      <c r="E10" s="11">
        <f t="shared" si="1"/>
        <v>1158</v>
      </c>
      <c r="F10" s="11">
        <f t="shared" si="1"/>
        <v>368</v>
      </c>
      <c r="G10" s="11">
        <f t="shared" si="1"/>
        <v>202</v>
      </c>
      <c r="H10" s="11">
        <f t="shared" si="1"/>
        <v>77</v>
      </c>
      <c r="I10" s="11">
        <f>SUM(B10:H10)</f>
        <v>24717</v>
      </c>
      <c r="J10" s="73">
        <f>I10/I$10*100</f>
        <v>100</v>
      </c>
      <c r="K10" s="70"/>
    </row>
    <row r="11" spans="1:11" s="9" customFormat="1" ht="12.75">
      <c r="A11" s="12" t="s">
        <v>60</v>
      </c>
      <c r="B11" s="70">
        <v>1460</v>
      </c>
      <c r="C11" s="70">
        <v>9058</v>
      </c>
      <c r="D11" s="70">
        <v>3771</v>
      </c>
      <c r="E11" s="70">
        <v>598</v>
      </c>
      <c r="F11" s="70">
        <v>178</v>
      </c>
      <c r="G11" s="70">
        <v>88</v>
      </c>
      <c r="H11" s="70">
        <v>37</v>
      </c>
      <c r="I11" s="70">
        <f>SUM(B11:H11)</f>
        <v>15190</v>
      </c>
      <c r="J11" s="72">
        <f>I11/I$10*100</f>
        <v>61.45567827810818</v>
      </c>
      <c r="K11" s="70"/>
    </row>
    <row r="12" spans="1:11" s="9" customFormat="1" ht="12.75">
      <c r="A12" s="12" t="s">
        <v>61</v>
      </c>
      <c r="B12" s="70">
        <v>668</v>
      </c>
      <c r="C12" s="70">
        <v>5382</v>
      </c>
      <c r="D12" s="70">
        <v>2573</v>
      </c>
      <c r="E12" s="70">
        <v>560</v>
      </c>
      <c r="F12" s="70">
        <v>190</v>
      </c>
      <c r="G12" s="70">
        <v>114</v>
      </c>
      <c r="H12" s="70">
        <v>40</v>
      </c>
      <c r="I12" s="70">
        <f>SUM(B12:H12)</f>
        <v>9527</v>
      </c>
      <c r="J12" s="72">
        <f>I12/I$10*100</f>
        <v>38.54432172189182</v>
      </c>
      <c r="K12" s="70"/>
    </row>
    <row r="13" spans="1:11" s="9" customFormat="1" ht="12.75">
      <c r="A13" s="1"/>
      <c r="B13" s="70"/>
      <c r="C13" s="70"/>
      <c r="D13" s="70"/>
      <c r="E13" s="70"/>
      <c r="F13" s="70"/>
      <c r="G13" s="70"/>
      <c r="H13" s="70"/>
      <c r="I13" s="70"/>
      <c r="J13" s="72"/>
      <c r="K13" s="70"/>
    </row>
    <row r="14" spans="1:11" s="9" customFormat="1" ht="12.75" customHeight="1">
      <c r="A14" s="6" t="s">
        <v>6</v>
      </c>
      <c r="B14" s="74" t="s">
        <v>154</v>
      </c>
      <c r="C14" s="11">
        <f aca="true" t="shared" si="2" ref="C14:H14">SUM(C15:C16)</f>
        <v>18</v>
      </c>
      <c r="D14" s="11">
        <f t="shared" si="2"/>
        <v>52</v>
      </c>
      <c r="E14" s="11">
        <f t="shared" si="2"/>
        <v>17</v>
      </c>
      <c r="F14" s="11">
        <f t="shared" si="2"/>
        <v>11</v>
      </c>
      <c r="G14" s="11">
        <f t="shared" si="2"/>
        <v>8</v>
      </c>
      <c r="H14" s="11">
        <f t="shared" si="2"/>
        <v>8</v>
      </c>
      <c r="I14" s="11">
        <f>SUM(B14:H14)</f>
        <v>114</v>
      </c>
      <c r="J14" s="73">
        <f>I14/I$14*100</f>
        <v>100</v>
      </c>
      <c r="K14" s="70"/>
    </row>
    <row r="15" spans="1:11" s="9" customFormat="1" ht="12.75">
      <c r="A15" s="12" t="s">
        <v>60</v>
      </c>
      <c r="B15" s="71" t="s">
        <v>154</v>
      </c>
      <c r="C15" s="70">
        <v>10</v>
      </c>
      <c r="D15" s="70">
        <v>24</v>
      </c>
      <c r="E15" s="70">
        <v>7</v>
      </c>
      <c r="F15" s="70">
        <v>4</v>
      </c>
      <c r="G15" s="70">
        <v>2</v>
      </c>
      <c r="H15" s="70">
        <v>3</v>
      </c>
      <c r="I15" s="70">
        <f>SUM(B15:H15)</f>
        <v>50</v>
      </c>
      <c r="J15" s="72">
        <f>I15/I$14*100</f>
        <v>43.859649122807014</v>
      </c>
      <c r="K15" s="70"/>
    </row>
    <row r="16" spans="1:11" s="9" customFormat="1" ht="12.75">
      <c r="A16" s="12" t="s">
        <v>61</v>
      </c>
      <c r="B16" s="71" t="s">
        <v>154</v>
      </c>
      <c r="C16" s="70">
        <v>8</v>
      </c>
      <c r="D16" s="70">
        <v>28</v>
      </c>
      <c r="E16" s="70">
        <v>10</v>
      </c>
      <c r="F16" s="70">
        <v>7</v>
      </c>
      <c r="G16" s="70">
        <v>6</v>
      </c>
      <c r="H16" s="70">
        <v>5</v>
      </c>
      <c r="I16" s="70">
        <f>SUM(B16:H16)</f>
        <v>64</v>
      </c>
      <c r="J16" s="72">
        <f>I16/I$14*100</f>
        <v>56.14035087719298</v>
      </c>
      <c r="K16" s="70"/>
    </row>
    <row r="17" spans="1:11" s="9" customFormat="1" ht="12.75">
      <c r="A17" s="1"/>
      <c r="B17" s="70"/>
      <c r="C17" s="70"/>
      <c r="D17" s="70"/>
      <c r="E17" s="70"/>
      <c r="F17" s="70"/>
      <c r="G17" s="70"/>
      <c r="H17" s="70"/>
      <c r="I17" s="70"/>
      <c r="J17" s="72"/>
      <c r="K17" s="70"/>
    </row>
    <row r="18" spans="1:11" s="9" customFormat="1" ht="12.75">
      <c r="A18" s="6" t="s">
        <v>2</v>
      </c>
      <c r="B18" s="11">
        <f aca="true" t="shared" si="3" ref="B18:H18">SUM(B19:B20)</f>
        <v>2128</v>
      </c>
      <c r="C18" s="11">
        <f t="shared" si="3"/>
        <v>14823</v>
      </c>
      <c r="D18" s="11">
        <f t="shared" si="3"/>
        <v>6506</v>
      </c>
      <c r="E18" s="11">
        <f t="shared" si="3"/>
        <v>1204</v>
      </c>
      <c r="F18" s="11">
        <f t="shared" si="3"/>
        <v>393</v>
      </c>
      <c r="G18" s="11">
        <f t="shared" si="3"/>
        <v>216</v>
      </c>
      <c r="H18" s="11">
        <f t="shared" si="3"/>
        <v>90</v>
      </c>
      <c r="I18" s="11">
        <f>SUM(B18:H18)</f>
        <v>25360</v>
      </c>
      <c r="J18" s="73">
        <f>I18/I$18*100</f>
        <v>100</v>
      </c>
      <c r="K18" s="70"/>
    </row>
    <row r="19" spans="1:11" s="9" customFormat="1" ht="12.75">
      <c r="A19" s="12" t="s">
        <v>60</v>
      </c>
      <c r="B19" s="70">
        <f>B11</f>
        <v>1460</v>
      </c>
      <c r="C19" s="70">
        <f aca="true" t="shared" si="4" ref="C19:G20">C7+C11+C15</f>
        <v>9280</v>
      </c>
      <c r="D19" s="70">
        <f t="shared" si="4"/>
        <v>3867</v>
      </c>
      <c r="E19" s="70">
        <f t="shared" si="4"/>
        <v>623</v>
      </c>
      <c r="F19" s="70">
        <f t="shared" si="4"/>
        <v>187</v>
      </c>
      <c r="G19" s="70">
        <f t="shared" si="4"/>
        <v>92</v>
      </c>
      <c r="H19" s="70">
        <v>43</v>
      </c>
      <c r="I19" s="70">
        <f>SUM(B19:H19)</f>
        <v>15552</v>
      </c>
      <c r="J19" s="72">
        <f>I19/I$18*100</f>
        <v>61.32492113564669</v>
      </c>
      <c r="K19" s="70"/>
    </row>
    <row r="20" spans="1:11" s="9" customFormat="1" ht="12.75">
      <c r="A20" s="75" t="s">
        <v>61</v>
      </c>
      <c r="B20" s="76">
        <f>B12</f>
        <v>668</v>
      </c>
      <c r="C20" s="76">
        <f t="shared" si="4"/>
        <v>5543</v>
      </c>
      <c r="D20" s="76">
        <f t="shared" si="4"/>
        <v>2639</v>
      </c>
      <c r="E20" s="76">
        <f t="shared" si="4"/>
        <v>581</v>
      </c>
      <c r="F20" s="76">
        <f t="shared" si="4"/>
        <v>206</v>
      </c>
      <c r="G20" s="76">
        <f t="shared" si="4"/>
        <v>124</v>
      </c>
      <c r="H20" s="76">
        <v>47</v>
      </c>
      <c r="I20" s="76">
        <f>SUM(B20:H20)</f>
        <v>9808</v>
      </c>
      <c r="J20" s="77">
        <f>I20/I$18*100</f>
        <v>38.67507886435331</v>
      </c>
      <c r="K20" s="70"/>
    </row>
    <row r="21" spans="1:11" ht="24" customHeight="1">
      <c r="A21" s="35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ht="12.75">
      <c r="A22" s="53"/>
    </row>
    <row r="23" ht="12.75">
      <c r="A23" s="53"/>
    </row>
  </sheetData>
  <mergeCells count="2">
    <mergeCell ref="A1:J1"/>
    <mergeCell ref="A3:J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S9" sqref="S9"/>
    </sheetView>
  </sheetViews>
  <sheetFormatPr defaultColWidth="9.140625" defaultRowHeight="12.75"/>
  <cols>
    <col min="1" max="1" width="17.7109375" style="0" customWidth="1"/>
    <col min="2" max="4" width="5.8515625" style="0" customWidth="1"/>
    <col min="5" max="5" width="1.7109375" style="0" customWidth="1"/>
    <col min="6" max="8" width="5.8515625" style="0" customWidth="1"/>
    <col min="9" max="9" width="1.7109375" style="0" customWidth="1"/>
    <col min="10" max="12" width="5.8515625" style="0" customWidth="1"/>
    <col min="13" max="13" width="1.8515625" style="0" customWidth="1"/>
    <col min="14" max="14" width="7.7109375" style="0" customWidth="1"/>
  </cols>
  <sheetData>
    <row r="1" spans="1:14" ht="26.25" customHeight="1">
      <c r="A1" s="91" t="s">
        <v>163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88"/>
      <c r="M1" s="86"/>
      <c r="N1" s="86"/>
    </row>
    <row r="2" spans="1:14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6.25" customHeight="1">
      <c r="A3" s="92" t="s">
        <v>103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85"/>
    </row>
    <row r="4" spans="1:14" ht="18.75" customHeight="1">
      <c r="A4" s="39" t="s">
        <v>92</v>
      </c>
      <c r="B4" s="82" t="s">
        <v>82</v>
      </c>
      <c r="C4" s="82"/>
      <c r="D4" s="82"/>
      <c r="E4" s="54"/>
      <c r="F4" s="82" t="s">
        <v>119</v>
      </c>
      <c r="G4" s="82"/>
      <c r="H4" s="82"/>
      <c r="I4" s="54"/>
      <c r="J4" s="94" t="s">
        <v>81</v>
      </c>
      <c r="K4" s="94"/>
      <c r="L4" s="94"/>
      <c r="M4" s="54"/>
      <c r="N4" s="78" t="s">
        <v>2</v>
      </c>
    </row>
    <row r="5" spans="1:14" ht="15.75" customHeight="1">
      <c r="A5" s="41" t="s">
        <v>64</v>
      </c>
      <c r="B5" s="4" t="s">
        <v>60</v>
      </c>
      <c r="C5" s="4" t="s">
        <v>61</v>
      </c>
      <c r="D5" s="4" t="s">
        <v>2</v>
      </c>
      <c r="E5" s="4"/>
      <c r="F5" s="4" t="s">
        <v>60</v>
      </c>
      <c r="G5" s="4" t="s">
        <v>61</v>
      </c>
      <c r="H5" s="4" t="s">
        <v>2</v>
      </c>
      <c r="I5" s="4"/>
      <c r="J5" s="4" t="s">
        <v>60</v>
      </c>
      <c r="K5" s="4" t="s">
        <v>61</v>
      </c>
      <c r="L5" s="4" t="s">
        <v>2</v>
      </c>
      <c r="M5" s="4"/>
      <c r="N5" s="2"/>
    </row>
    <row r="6" spans="1:14" ht="18.75" customHeight="1">
      <c r="A6" s="56" t="s">
        <v>99</v>
      </c>
      <c r="B6" s="11">
        <f>SUM(B7:B14)</f>
        <v>3155</v>
      </c>
      <c r="C6" s="11">
        <f aca="true" t="shared" si="0" ref="C6:L6">SUM(C7:C14)</f>
        <v>2618</v>
      </c>
      <c r="D6" s="11">
        <f t="shared" si="0"/>
        <v>5773</v>
      </c>
      <c r="E6" s="11"/>
      <c r="F6" s="11">
        <f t="shared" si="0"/>
        <v>9053</v>
      </c>
      <c r="G6" s="11">
        <f t="shared" si="0"/>
        <v>5501</v>
      </c>
      <c r="H6" s="11">
        <f t="shared" si="0"/>
        <v>14554</v>
      </c>
      <c r="I6" s="11"/>
      <c r="J6" s="11">
        <f t="shared" si="0"/>
        <v>4113</v>
      </c>
      <c r="K6" s="11">
        <f t="shared" si="0"/>
        <v>1637</v>
      </c>
      <c r="L6" s="11">
        <f t="shared" si="0"/>
        <v>5750</v>
      </c>
      <c r="M6" s="11"/>
      <c r="N6" s="11">
        <f>SUM(N7:N14)</f>
        <v>26077</v>
      </c>
    </row>
    <row r="7" spans="1:14" ht="12.75">
      <c r="A7" s="57" t="s">
        <v>8</v>
      </c>
      <c r="B7" s="5">
        <v>158</v>
      </c>
      <c r="C7" s="5">
        <v>109</v>
      </c>
      <c r="D7" s="5">
        <f aca="true" t="shared" si="1" ref="D7:D14">SUM(B7:C7)</f>
        <v>267</v>
      </c>
      <c r="E7" s="5"/>
      <c r="F7" s="5">
        <v>1228</v>
      </c>
      <c r="G7" s="5">
        <v>670</v>
      </c>
      <c r="H7" s="5">
        <f aca="true" t="shared" si="2" ref="H7:H14">SUM(F7:G7)</f>
        <v>1898</v>
      </c>
      <c r="I7" s="5"/>
      <c r="J7" s="5">
        <v>1</v>
      </c>
      <c r="K7" s="71" t="s">
        <v>154</v>
      </c>
      <c r="L7" s="5">
        <f aca="true" t="shared" si="3" ref="L7:L14">SUM(J7:K7)</f>
        <v>1</v>
      </c>
      <c r="M7" s="5"/>
      <c r="N7" s="5">
        <f>D7+H7+L7</f>
        <v>2166</v>
      </c>
    </row>
    <row r="8" spans="1:14" ht="12.75" customHeight="1">
      <c r="A8" s="38" t="s">
        <v>120</v>
      </c>
      <c r="B8" s="5">
        <v>1810</v>
      </c>
      <c r="C8" s="5">
        <v>1275</v>
      </c>
      <c r="D8" s="5">
        <f t="shared" si="1"/>
        <v>3085</v>
      </c>
      <c r="E8" s="5"/>
      <c r="F8" s="5">
        <v>3844</v>
      </c>
      <c r="G8" s="5">
        <v>1761</v>
      </c>
      <c r="H8" s="5">
        <f t="shared" si="2"/>
        <v>5605</v>
      </c>
      <c r="I8" s="5"/>
      <c r="J8" s="5">
        <v>3816</v>
      </c>
      <c r="K8" s="5">
        <v>1455</v>
      </c>
      <c r="L8" s="5">
        <f t="shared" si="3"/>
        <v>5271</v>
      </c>
      <c r="M8" s="5"/>
      <c r="N8" s="5">
        <f aca="true" t="shared" si="4" ref="N8:N14">D8+H8+L8</f>
        <v>13961</v>
      </c>
    </row>
    <row r="9" spans="1:14" ht="12.75">
      <c r="A9" s="1" t="s">
        <v>62</v>
      </c>
      <c r="B9" s="5">
        <v>162</v>
      </c>
      <c r="C9" s="5">
        <v>168</v>
      </c>
      <c r="D9" s="5">
        <f t="shared" si="1"/>
        <v>330</v>
      </c>
      <c r="E9" s="5"/>
      <c r="F9" s="5">
        <v>346</v>
      </c>
      <c r="G9" s="5">
        <v>296</v>
      </c>
      <c r="H9" s="5">
        <f t="shared" si="2"/>
        <v>642</v>
      </c>
      <c r="I9" s="5"/>
      <c r="J9" s="5">
        <v>223</v>
      </c>
      <c r="K9" s="5">
        <v>87</v>
      </c>
      <c r="L9" s="5">
        <f t="shared" si="3"/>
        <v>310</v>
      </c>
      <c r="M9" s="5"/>
      <c r="N9" s="5">
        <f t="shared" si="4"/>
        <v>1282</v>
      </c>
    </row>
    <row r="10" spans="1:14" ht="12.75">
      <c r="A10" s="1" t="s">
        <v>34</v>
      </c>
      <c r="B10" s="5">
        <v>55</v>
      </c>
      <c r="C10" s="5">
        <v>28</v>
      </c>
      <c r="D10" s="5">
        <f t="shared" si="1"/>
        <v>83</v>
      </c>
      <c r="E10" s="5"/>
      <c r="F10" s="5">
        <v>47</v>
      </c>
      <c r="G10" s="5">
        <v>15</v>
      </c>
      <c r="H10" s="5">
        <f t="shared" si="2"/>
        <v>62</v>
      </c>
      <c r="I10" s="5"/>
      <c r="J10" s="5">
        <v>2</v>
      </c>
      <c r="K10" s="71" t="s">
        <v>154</v>
      </c>
      <c r="L10" s="5">
        <f t="shared" si="3"/>
        <v>2</v>
      </c>
      <c r="M10" s="5"/>
      <c r="N10" s="5">
        <f t="shared" si="4"/>
        <v>147</v>
      </c>
    </row>
    <row r="11" spans="1:14" ht="12.75">
      <c r="A11" s="1" t="s">
        <v>44</v>
      </c>
      <c r="B11" s="5">
        <v>147</v>
      </c>
      <c r="C11" s="5">
        <v>272</v>
      </c>
      <c r="D11" s="5">
        <f t="shared" si="1"/>
        <v>419</v>
      </c>
      <c r="E11" s="5"/>
      <c r="F11" s="5">
        <v>67</v>
      </c>
      <c r="G11" s="5">
        <v>83</v>
      </c>
      <c r="H11" s="5">
        <f t="shared" si="2"/>
        <v>150</v>
      </c>
      <c r="I11" s="5"/>
      <c r="J11" s="5">
        <v>43</v>
      </c>
      <c r="K11" s="5">
        <v>77</v>
      </c>
      <c r="L11" s="5">
        <f t="shared" si="3"/>
        <v>120</v>
      </c>
      <c r="M11" s="5"/>
      <c r="N11" s="5">
        <f t="shared" si="4"/>
        <v>689</v>
      </c>
    </row>
    <row r="12" spans="1:14" ht="12.75">
      <c r="A12" s="1" t="s">
        <v>63</v>
      </c>
      <c r="B12" s="5">
        <v>449</v>
      </c>
      <c r="C12" s="5">
        <v>437</v>
      </c>
      <c r="D12" s="5">
        <f t="shared" si="1"/>
        <v>886</v>
      </c>
      <c r="E12" s="5"/>
      <c r="F12" s="5">
        <v>1928</v>
      </c>
      <c r="G12" s="5">
        <v>1417</v>
      </c>
      <c r="H12" s="5">
        <f t="shared" si="2"/>
        <v>3345</v>
      </c>
      <c r="I12" s="5"/>
      <c r="J12" s="5">
        <v>16</v>
      </c>
      <c r="K12" s="5">
        <v>7</v>
      </c>
      <c r="L12" s="5">
        <f t="shared" si="3"/>
        <v>23</v>
      </c>
      <c r="M12" s="5"/>
      <c r="N12" s="5">
        <f t="shared" si="4"/>
        <v>4254</v>
      </c>
    </row>
    <row r="13" spans="1:14" ht="12.75">
      <c r="A13" s="1" t="s">
        <v>38</v>
      </c>
      <c r="B13" s="5">
        <v>43</v>
      </c>
      <c r="C13" s="5">
        <v>46</v>
      </c>
      <c r="D13" s="5">
        <f t="shared" si="1"/>
        <v>89</v>
      </c>
      <c r="E13" s="5"/>
      <c r="F13" s="5">
        <v>161</v>
      </c>
      <c r="G13" s="5">
        <v>94</v>
      </c>
      <c r="H13" s="5">
        <f t="shared" si="2"/>
        <v>255</v>
      </c>
      <c r="I13" s="5"/>
      <c r="J13" s="71" t="s">
        <v>154</v>
      </c>
      <c r="K13" s="5">
        <v>1</v>
      </c>
      <c r="L13" s="5">
        <f t="shared" si="3"/>
        <v>1</v>
      </c>
      <c r="M13" s="5"/>
      <c r="N13" s="5">
        <f t="shared" si="4"/>
        <v>345</v>
      </c>
    </row>
    <row r="14" spans="1:14" ht="12.75">
      <c r="A14" s="1" t="s">
        <v>52</v>
      </c>
      <c r="B14" s="5">
        <v>331</v>
      </c>
      <c r="C14" s="5">
        <v>283</v>
      </c>
      <c r="D14" s="5">
        <f t="shared" si="1"/>
        <v>614</v>
      </c>
      <c r="E14" s="5"/>
      <c r="F14" s="5">
        <v>1432</v>
      </c>
      <c r="G14" s="5">
        <v>1165</v>
      </c>
      <c r="H14" s="5">
        <f t="shared" si="2"/>
        <v>2597</v>
      </c>
      <c r="I14" s="5"/>
      <c r="J14" s="5">
        <v>12</v>
      </c>
      <c r="K14" s="5">
        <v>10</v>
      </c>
      <c r="L14" s="5">
        <f t="shared" si="3"/>
        <v>22</v>
      </c>
      <c r="M14" s="5"/>
      <c r="N14" s="5">
        <f t="shared" si="4"/>
        <v>3233</v>
      </c>
    </row>
    <row r="15" spans="1:14" ht="18" customHeight="1">
      <c r="A15" s="56" t="s">
        <v>109</v>
      </c>
      <c r="B15" s="11">
        <f>SUM(B16:B23)</f>
        <v>3331</v>
      </c>
      <c r="C15" s="11">
        <f>SUM(C16:C23)</f>
        <v>2651</v>
      </c>
      <c r="D15" s="11">
        <f aca="true" t="shared" si="5" ref="D15:D23">SUM(B15:C15)</f>
        <v>5982</v>
      </c>
      <c r="E15" s="11"/>
      <c r="F15" s="11">
        <f>SUM(F16:F23)</f>
        <v>8946</v>
      </c>
      <c r="G15" s="11">
        <f>SUM(G16:G23)</f>
        <v>5484</v>
      </c>
      <c r="H15" s="11">
        <f aca="true" t="shared" si="6" ref="H15:H23">SUM(F15:G15)</f>
        <v>14430</v>
      </c>
      <c r="I15" s="11"/>
      <c r="J15" s="11">
        <f>SUM(J16:J23)</f>
        <v>3961</v>
      </c>
      <c r="K15" s="11">
        <f>SUM(K16:K23)</f>
        <v>1720</v>
      </c>
      <c r="L15" s="11">
        <f aca="true" t="shared" si="7" ref="L15:L21">SUM(J15:K15)</f>
        <v>5681</v>
      </c>
      <c r="M15" s="11"/>
      <c r="N15" s="11">
        <f>SUM(N16:N23)</f>
        <v>26093</v>
      </c>
    </row>
    <row r="16" spans="1:14" ht="12.75">
      <c r="A16" s="57" t="s">
        <v>8</v>
      </c>
      <c r="B16" s="5">
        <v>142</v>
      </c>
      <c r="C16" s="5">
        <v>109</v>
      </c>
      <c r="D16" s="5">
        <f t="shared" si="5"/>
        <v>251</v>
      </c>
      <c r="E16" s="5"/>
      <c r="F16" s="5">
        <v>1341</v>
      </c>
      <c r="G16" s="5">
        <v>619</v>
      </c>
      <c r="H16" s="5">
        <f t="shared" si="6"/>
        <v>1960</v>
      </c>
      <c r="I16" s="5"/>
      <c r="J16" s="5">
        <v>1</v>
      </c>
      <c r="K16" s="71" t="s">
        <v>154</v>
      </c>
      <c r="L16" s="5">
        <f t="shared" si="7"/>
        <v>1</v>
      </c>
      <c r="M16" s="5"/>
      <c r="N16" s="5">
        <f>D16+H16+L16</f>
        <v>2212</v>
      </c>
    </row>
    <row r="17" spans="1:14" ht="12.75">
      <c r="A17" s="38" t="s">
        <v>121</v>
      </c>
      <c r="B17" s="5">
        <v>1965</v>
      </c>
      <c r="C17" s="5">
        <v>1320</v>
      </c>
      <c r="D17" s="5">
        <f t="shared" si="5"/>
        <v>3285</v>
      </c>
      <c r="E17" s="5"/>
      <c r="F17" s="5">
        <v>3995</v>
      </c>
      <c r="G17" s="5">
        <v>1983</v>
      </c>
      <c r="H17" s="5">
        <f t="shared" si="6"/>
        <v>5978</v>
      </c>
      <c r="I17" s="5"/>
      <c r="J17" s="5">
        <v>3800</v>
      </c>
      <c r="K17" s="5">
        <v>1491</v>
      </c>
      <c r="L17" s="5">
        <f t="shared" si="7"/>
        <v>5291</v>
      </c>
      <c r="M17" s="5"/>
      <c r="N17" s="5">
        <f aca="true" t="shared" si="8" ref="N17:N23">D17+H17+L17</f>
        <v>14554</v>
      </c>
    </row>
    <row r="18" spans="1:14" ht="12.75">
      <c r="A18" s="1" t="s">
        <v>62</v>
      </c>
      <c r="B18" s="5">
        <v>85</v>
      </c>
      <c r="C18" s="5">
        <v>119</v>
      </c>
      <c r="D18" s="5">
        <f t="shared" si="5"/>
        <v>204</v>
      </c>
      <c r="E18" s="5"/>
      <c r="F18" s="5">
        <v>198</v>
      </c>
      <c r="G18" s="5">
        <v>167</v>
      </c>
      <c r="H18" s="5">
        <f t="shared" si="6"/>
        <v>365</v>
      </c>
      <c r="I18" s="5"/>
      <c r="J18" s="5">
        <v>48</v>
      </c>
      <c r="K18" s="5">
        <v>34</v>
      </c>
      <c r="L18" s="5">
        <f t="shared" si="7"/>
        <v>82</v>
      </c>
      <c r="M18" s="5"/>
      <c r="N18" s="5">
        <f t="shared" si="8"/>
        <v>651</v>
      </c>
    </row>
    <row r="19" spans="1:14" ht="12.75">
      <c r="A19" s="1" t="s">
        <v>34</v>
      </c>
      <c r="B19" s="5">
        <v>68</v>
      </c>
      <c r="C19" s="5">
        <v>37</v>
      </c>
      <c r="D19" s="5">
        <f t="shared" si="5"/>
        <v>105</v>
      </c>
      <c r="E19" s="5"/>
      <c r="F19" s="5">
        <v>45</v>
      </c>
      <c r="G19" s="5">
        <v>16</v>
      </c>
      <c r="H19" s="5">
        <f t="shared" si="6"/>
        <v>61</v>
      </c>
      <c r="I19" s="5"/>
      <c r="J19" s="5">
        <v>9</v>
      </c>
      <c r="K19" s="5">
        <v>4</v>
      </c>
      <c r="L19" s="5">
        <f t="shared" si="7"/>
        <v>13</v>
      </c>
      <c r="M19" s="5"/>
      <c r="N19" s="5">
        <f t="shared" si="8"/>
        <v>179</v>
      </c>
    </row>
    <row r="20" spans="1:14" ht="12.75">
      <c r="A20" s="1" t="s">
        <v>44</v>
      </c>
      <c r="B20" s="5">
        <v>190</v>
      </c>
      <c r="C20" s="5">
        <v>299</v>
      </c>
      <c r="D20" s="5">
        <f t="shared" si="5"/>
        <v>489</v>
      </c>
      <c r="E20" s="5"/>
      <c r="F20" s="5">
        <v>86</v>
      </c>
      <c r="G20" s="5">
        <v>139</v>
      </c>
      <c r="H20" s="5">
        <f t="shared" si="6"/>
        <v>225</v>
      </c>
      <c r="I20" s="5"/>
      <c r="J20" s="5">
        <v>69</v>
      </c>
      <c r="K20" s="5">
        <v>169</v>
      </c>
      <c r="L20" s="5">
        <f t="shared" si="7"/>
        <v>238</v>
      </c>
      <c r="M20" s="5"/>
      <c r="N20" s="5">
        <f t="shared" si="8"/>
        <v>952</v>
      </c>
    </row>
    <row r="21" spans="1:14" ht="12.75">
      <c r="A21" s="1" t="s">
        <v>63</v>
      </c>
      <c r="B21" s="5">
        <v>499</v>
      </c>
      <c r="C21" s="5">
        <v>477</v>
      </c>
      <c r="D21" s="5">
        <f t="shared" si="5"/>
        <v>976</v>
      </c>
      <c r="E21" s="5"/>
      <c r="F21" s="5">
        <v>1882</v>
      </c>
      <c r="G21" s="5">
        <v>1464</v>
      </c>
      <c r="H21" s="5">
        <f t="shared" si="6"/>
        <v>3346</v>
      </c>
      <c r="I21" s="5"/>
      <c r="J21" s="5">
        <v>20</v>
      </c>
      <c r="K21" s="5">
        <v>13</v>
      </c>
      <c r="L21" s="5">
        <f t="shared" si="7"/>
        <v>33</v>
      </c>
      <c r="M21" s="5"/>
      <c r="N21" s="5">
        <f t="shared" si="8"/>
        <v>4355</v>
      </c>
    </row>
    <row r="22" spans="1:14" ht="12.75">
      <c r="A22" s="1" t="s">
        <v>38</v>
      </c>
      <c r="B22" s="5">
        <v>67</v>
      </c>
      <c r="C22" s="5">
        <v>56</v>
      </c>
      <c r="D22" s="5">
        <f t="shared" si="5"/>
        <v>123</v>
      </c>
      <c r="E22" s="5"/>
      <c r="F22" s="5">
        <v>173</v>
      </c>
      <c r="G22" s="5">
        <v>109</v>
      </c>
      <c r="H22" s="5">
        <f t="shared" si="6"/>
        <v>282</v>
      </c>
      <c r="I22" s="5"/>
      <c r="J22" s="71" t="s">
        <v>154</v>
      </c>
      <c r="K22" s="71" t="s">
        <v>154</v>
      </c>
      <c r="L22" s="71" t="s">
        <v>154</v>
      </c>
      <c r="M22" s="5"/>
      <c r="N22" s="5">
        <f>D22+H22</f>
        <v>405</v>
      </c>
    </row>
    <row r="23" spans="1:14" ht="12.75">
      <c r="A23" s="1" t="s">
        <v>52</v>
      </c>
      <c r="B23" s="5">
        <v>315</v>
      </c>
      <c r="C23" s="5">
        <v>234</v>
      </c>
      <c r="D23" s="5">
        <f t="shared" si="5"/>
        <v>549</v>
      </c>
      <c r="E23" s="5"/>
      <c r="F23" s="5">
        <v>1226</v>
      </c>
      <c r="G23" s="5">
        <v>987</v>
      </c>
      <c r="H23" s="5">
        <f t="shared" si="6"/>
        <v>2213</v>
      </c>
      <c r="I23" s="5"/>
      <c r="J23" s="5">
        <v>14</v>
      </c>
      <c r="K23" s="5">
        <v>9</v>
      </c>
      <c r="L23" s="5">
        <f>SUM(J23:K23)</f>
        <v>23</v>
      </c>
      <c r="M23" s="5"/>
      <c r="N23" s="5">
        <f t="shared" si="8"/>
        <v>2785</v>
      </c>
    </row>
    <row r="24" spans="1:14" ht="18" customHeight="1">
      <c r="A24" s="56" t="s">
        <v>143</v>
      </c>
      <c r="B24" s="11">
        <f>SUM(B25:B32)</f>
        <v>3156</v>
      </c>
      <c r="C24" s="11">
        <f>SUM(C25:C32)</f>
        <v>2513</v>
      </c>
      <c r="D24" s="11">
        <f aca="true" t="shared" si="9" ref="D24:D32">SUM(B24:C24)</f>
        <v>5669</v>
      </c>
      <c r="E24" s="11"/>
      <c r="F24" s="11">
        <f>SUM(F25:F32)</f>
        <v>9089</v>
      </c>
      <c r="G24" s="11">
        <f>SUM(G25:G32)</f>
        <v>5670</v>
      </c>
      <c r="H24" s="11">
        <f aca="true" t="shared" si="10" ref="H24:H32">SUM(F24:G24)</f>
        <v>14759</v>
      </c>
      <c r="I24" s="11"/>
      <c r="J24" s="11">
        <f>SUM(J25:J32)</f>
        <v>3277</v>
      </c>
      <c r="K24" s="11">
        <f>SUM(K25:K32)</f>
        <v>1620</v>
      </c>
      <c r="L24" s="11">
        <f aca="true" t="shared" si="11" ref="L24:L32">SUM(J24:K24)</f>
        <v>4897</v>
      </c>
      <c r="M24" s="11"/>
      <c r="N24" s="11">
        <f>SUM(N25:N32)</f>
        <v>25325</v>
      </c>
    </row>
    <row r="25" spans="1:14" s="44" customFormat="1" ht="12.75" customHeight="1">
      <c r="A25" s="57" t="s">
        <v>8</v>
      </c>
      <c r="B25" s="70">
        <v>178</v>
      </c>
      <c r="C25" s="70">
        <v>111</v>
      </c>
      <c r="D25" s="70">
        <f t="shared" si="9"/>
        <v>289</v>
      </c>
      <c r="E25" s="70"/>
      <c r="F25" s="70">
        <v>1535</v>
      </c>
      <c r="G25" s="70">
        <v>716</v>
      </c>
      <c r="H25" s="70">
        <f t="shared" si="10"/>
        <v>2251</v>
      </c>
      <c r="I25" s="70"/>
      <c r="J25" s="71" t="s">
        <v>154</v>
      </c>
      <c r="K25" s="70">
        <v>1</v>
      </c>
      <c r="L25" s="70">
        <f>SUM(J25:K25)</f>
        <v>1</v>
      </c>
      <c r="M25" s="5"/>
      <c r="N25" s="5">
        <f>D25+H25+L25</f>
        <v>2541</v>
      </c>
    </row>
    <row r="26" spans="1:14" ht="12.75">
      <c r="A26" s="38" t="s">
        <v>121</v>
      </c>
      <c r="B26" s="70">
        <v>1744</v>
      </c>
      <c r="C26" s="70">
        <v>1190</v>
      </c>
      <c r="D26" s="70">
        <f t="shared" si="9"/>
        <v>2934</v>
      </c>
      <c r="E26" s="70"/>
      <c r="F26" s="70">
        <v>4045</v>
      </c>
      <c r="G26" s="70">
        <v>2067</v>
      </c>
      <c r="H26" s="70">
        <f t="shared" si="10"/>
        <v>6112</v>
      </c>
      <c r="I26" s="70"/>
      <c r="J26" s="70">
        <v>3055</v>
      </c>
      <c r="K26" s="70">
        <v>1208</v>
      </c>
      <c r="L26" s="70">
        <f t="shared" si="11"/>
        <v>4263</v>
      </c>
      <c r="M26" s="5"/>
      <c r="N26" s="5">
        <f aca="true" t="shared" si="12" ref="N26:N32">D26+H26+L26</f>
        <v>13309</v>
      </c>
    </row>
    <row r="27" spans="1:14" ht="12.75">
      <c r="A27" s="1" t="s">
        <v>62</v>
      </c>
      <c r="B27" s="70">
        <v>78</v>
      </c>
      <c r="C27" s="70">
        <v>117</v>
      </c>
      <c r="D27" s="70">
        <f>SUM(B27:C27)</f>
        <v>195</v>
      </c>
      <c r="E27" s="70"/>
      <c r="F27" s="70">
        <v>203</v>
      </c>
      <c r="G27" s="70">
        <v>197</v>
      </c>
      <c r="H27" s="70">
        <f t="shared" si="10"/>
        <v>400</v>
      </c>
      <c r="I27" s="70"/>
      <c r="J27" s="70">
        <v>48</v>
      </c>
      <c r="K27" s="70">
        <v>36</v>
      </c>
      <c r="L27" s="70">
        <f t="shared" si="11"/>
        <v>84</v>
      </c>
      <c r="M27" s="5"/>
      <c r="N27" s="5">
        <f t="shared" si="12"/>
        <v>679</v>
      </c>
    </row>
    <row r="28" spans="1:14" ht="12.75">
      <c r="A28" s="1" t="s">
        <v>34</v>
      </c>
      <c r="B28" s="70">
        <v>68</v>
      </c>
      <c r="C28" s="70">
        <v>38</v>
      </c>
      <c r="D28" s="70">
        <f t="shared" si="9"/>
        <v>106</v>
      </c>
      <c r="E28" s="70"/>
      <c r="F28" s="70">
        <v>46</v>
      </c>
      <c r="G28" s="70">
        <v>22</v>
      </c>
      <c r="H28" s="70">
        <f t="shared" si="10"/>
        <v>68</v>
      </c>
      <c r="I28" s="70"/>
      <c r="J28" s="70">
        <v>17</v>
      </c>
      <c r="K28" s="70">
        <v>8</v>
      </c>
      <c r="L28" s="70">
        <f t="shared" si="11"/>
        <v>25</v>
      </c>
      <c r="M28" s="5"/>
      <c r="N28" s="5">
        <f t="shared" si="12"/>
        <v>199</v>
      </c>
    </row>
    <row r="29" spans="1:14" ht="12.75">
      <c r="A29" s="1" t="s">
        <v>44</v>
      </c>
      <c r="B29" s="70">
        <v>210</v>
      </c>
      <c r="C29" s="70">
        <v>358</v>
      </c>
      <c r="D29" s="70">
        <f t="shared" si="9"/>
        <v>568</v>
      </c>
      <c r="E29" s="70"/>
      <c r="F29" s="70">
        <v>102</v>
      </c>
      <c r="G29" s="70">
        <v>172</v>
      </c>
      <c r="H29" s="70">
        <f t="shared" si="10"/>
        <v>274</v>
      </c>
      <c r="I29" s="70"/>
      <c r="J29" s="70">
        <v>134</v>
      </c>
      <c r="K29" s="70">
        <v>340</v>
      </c>
      <c r="L29" s="70">
        <f t="shared" si="11"/>
        <v>474</v>
      </c>
      <c r="M29" s="5"/>
      <c r="N29" s="5">
        <f t="shared" si="12"/>
        <v>1316</v>
      </c>
    </row>
    <row r="30" spans="1:14" ht="12.75">
      <c r="A30" s="1" t="s">
        <v>63</v>
      </c>
      <c r="B30" s="70">
        <v>509</v>
      </c>
      <c r="C30" s="70">
        <v>446</v>
      </c>
      <c r="D30" s="70">
        <f t="shared" si="9"/>
        <v>955</v>
      </c>
      <c r="E30" s="70"/>
      <c r="F30" s="70">
        <v>1880</v>
      </c>
      <c r="G30" s="70">
        <v>1529</v>
      </c>
      <c r="H30" s="70">
        <f t="shared" si="10"/>
        <v>3409</v>
      </c>
      <c r="I30" s="70"/>
      <c r="J30" s="70">
        <v>18</v>
      </c>
      <c r="K30" s="70">
        <v>14</v>
      </c>
      <c r="L30" s="70">
        <f t="shared" si="11"/>
        <v>32</v>
      </c>
      <c r="M30" s="5"/>
      <c r="N30" s="5">
        <f t="shared" si="12"/>
        <v>4396</v>
      </c>
    </row>
    <row r="31" spans="1:14" ht="12.75">
      <c r="A31" s="1" t="s">
        <v>38</v>
      </c>
      <c r="B31" s="70">
        <v>86</v>
      </c>
      <c r="C31" s="70">
        <v>62</v>
      </c>
      <c r="D31" s="70">
        <f t="shared" si="9"/>
        <v>148</v>
      </c>
      <c r="E31" s="70"/>
      <c r="F31" s="70">
        <v>197</v>
      </c>
      <c r="G31" s="70">
        <v>127</v>
      </c>
      <c r="H31" s="70">
        <f t="shared" si="10"/>
        <v>324</v>
      </c>
      <c r="I31" s="70"/>
      <c r="J31" s="70">
        <v>1</v>
      </c>
      <c r="K31" s="71" t="s">
        <v>154</v>
      </c>
      <c r="L31" s="70">
        <f>SUM(J31:K31)</f>
        <v>1</v>
      </c>
      <c r="M31" s="5"/>
      <c r="N31" s="5">
        <f>D31+H31+L31</f>
        <v>473</v>
      </c>
    </row>
    <row r="32" spans="1:14" ht="12.75">
      <c r="A32" s="1" t="s">
        <v>52</v>
      </c>
      <c r="B32" s="70">
        <v>283</v>
      </c>
      <c r="C32" s="70">
        <v>191</v>
      </c>
      <c r="D32" s="70">
        <f t="shared" si="9"/>
        <v>474</v>
      </c>
      <c r="E32" s="70"/>
      <c r="F32" s="70">
        <v>1081</v>
      </c>
      <c r="G32" s="70">
        <v>840</v>
      </c>
      <c r="H32" s="70">
        <f t="shared" si="10"/>
        <v>1921</v>
      </c>
      <c r="I32" s="70"/>
      <c r="J32" s="70">
        <v>4</v>
      </c>
      <c r="K32" s="70">
        <v>13</v>
      </c>
      <c r="L32" s="70">
        <f t="shared" si="11"/>
        <v>17</v>
      </c>
      <c r="M32" s="5"/>
      <c r="N32" s="5">
        <f t="shared" si="12"/>
        <v>2412</v>
      </c>
    </row>
    <row r="33" spans="1:14" ht="24" customHeight="1">
      <c r="A33" s="58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58.5" customHeight="1">
      <c r="A34" s="89" t="s">
        <v>159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90"/>
      <c r="M34" s="90"/>
      <c r="N34" s="90"/>
    </row>
    <row r="35" spans="1:14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.75">
      <c r="A36" s="2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2.75">
      <c r="A37" s="2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</sheetData>
  <mergeCells count="6">
    <mergeCell ref="A34:N34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A51" sqref="A51"/>
    </sheetView>
  </sheetViews>
  <sheetFormatPr defaultColWidth="9.140625" defaultRowHeight="12.75"/>
  <cols>
    <col min="1" max="1" width="40.8515625" style="0" customWidth="1"/>
    <col min="2" max="4" width="10.7109375" style="0" customWidth="1"/>
    <col min="5" max="13" width="5.8515625" style="0" customWidth="1"/>
    <col min="14" max="14" width="7.7109375" style="0" customWidth="1"/>
  </cols>
  <sheetData>
    <row r="1" spans="1:14" ht="42" customHeight="1">
      <c r="A1" s="91" t="s">
        <v>160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88"/>
      <c r="M1" s="86"/>
      <c r="N1" s="86"/>
    </row>
    <row r="2" spans="1:14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6.25" customHeight="1">
      <c r="A3" s="92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5"/>
    </row>
    <row r="4" spans="1:14" ht="18.75" customHeight="1">
      <c r="A4" s="39" t="s">
        <v>64</v>
      </c>
      <c r="B4" s="95"/>
      <c r="C4" s="95"/>
      <c r="D4" s="95"/>
      <c r="E4" s="45"/>
      <c r="F4" s="96"/>
      <c r="G4" s="96"/>
      <c r="H4" s="96"/>
      <c r="I4" s="45"/>
      <c r="J4" s="97"/>
      <c r="K4" s="97"/>
      <c r="L4" s="97"/>
      <c r="M4" s="45"/>
      <c r="N4" s="69"/>
    </row>
    <row r="5" spans="1:14" ht="15.75" customHeight="1">
      <c r="A5" s="41" t="s">
        <v>164</v>
      </c>
      <c r="B5" s="4" t="s">
        <v>60</v>
      </c>
      <c r="C5" s="4" t="s">
        <v>61</v>
      </c>
      <c r="D5" s="4" t="s">
        <v>2</v>
      </c>
      <c r="E5" s="20"/>
      <c r="F5" s="20"/>
      <c r="G5" s="20"/>
      <c r="H5" s="20"/>
      <c r="I5" s="20"/>
      <c r="J5" s="20"/>
      <c r="K5" s="20"/>
      <c r="L5" s="20"/>
      <c r="M5" s="20"/>
      <c r="N5" s="7"/>
    </row>
    <row r="6" spans="1:14" ht="16.5" customHeight="1">
      <c r="A6" s="6" t="s">
        <v>8</v>
      </c>
      <c r="B6" s="11">
        <f>SUM(B7:B16)</f>
        <v>1717</v>
      </c>
      <c r="C6" s="11">
        <f>SUM(C7:C16)</f>
        <v>833</v>
      </c>
      <c r="D6" s="11">
        <f>SUM(D7:D16)</f>
        <v>2550</v>
      </c>
      <c r="E6" s="5"/>
      <c r="F6" s="5"/>
      <c r="G6" s="5"/>
      <c r="H6" s="5"/>
      <c r="I6" s="5"/>
      <c r="J6" s="47"/>
      <c r="K6" s="47"/>
      <c r="L6" s="47"/>
      <c r="M6" s="5"/>
      <c r="N6" s="5"/>
    </row>
    <row r="7" spans="1:14" ht="12.75">
      <c r="A7" s="1" t="s">
        <v>133</v>
      </c>
      <c r="B7" s="70">
        <v>62</v>
      </c>
      <c r="C7" s="70">
        <v>33</v>
      </c>
      <c r="D7" s="70">
        <f>B7+C7</f>
        <v>95</v>
      </c>
      <c r="E7" s="5"/>
      <c r="F7" s="5"/>
      <c r="G7" s="5"/>
      <c r="H7" s="5"/>
      <c r="I7" s="5"/>
      <c r="J7" s="47"/>
      <c r="K7" s="47"/>
      <c r="L7" s="47"/>
      <c r="M7" s="5"/>
      <c r="N7" s="5"/>
    </row>
    <row r="8" spans="1:14" ht="12.75">
      <c r="A8" s="1" t="s">
        <v>132</v>
      </c>
      <c r="B8" s="70">
        <v>30</v>
      </c>
      <c r="C8" s="70">
        <v>17</v>
      </c>
      <c r="D8" s="70">
        <f aca="true" t="shared" si="0" ref="D8:D75">B8+C8</f>
        <v>47</v>
      </c>
      <c r="E8" s="5"/>
      <c r="F8" s="5"/>
      <c r="G8" s="5"/>
      <c r="H8" s="5"/>
      <c r="I8" s="5"/>
      <c r="J8" s="47"/>
      <c r="K8" s="47"/>
      <c r="L8" s="47"/>
      <c r="M8" s="5"/>
      <c r="N8" s="5"/>
    </row>
    <row r="9" spans="1:14" ht="12.75">
      <c r="A9" s="1" t="s">
        <v>134</v>
      </c>
      <c r="B9" s="70">
        <v>232</v>
      </c>
      <c r="C9" s="70">
        <v>123</v>
      </c>
      <c r="D9" s="70">
        <f t="shared" si="0"/>
        <v>355</v>
      </c>
      <c r="E9" s="5"/>
      <c r="F9" s="5"/>
      <c r="G9" s="5"/>
      <c r="H9" s="5"/>
      <c r="I9" s="5"/>
      <c r="J9" s="47"/>
      <c r="K9" s="47"/>
      <c r="L9" s="47"/>
      <c r="M9" s="5"/>
      <c r="N9" s="5"/>
    </row>
    <row r="10" spans="1:14" ht="12.75">
      <c r="A10" s="1" t="s">
        <v>135</v>
      </c>
      <c r="B10" s="70">
        <v>169</v>
      </c>
      <c r="C10" s="70">
        <v>123</v>
      </c>
      <c r="D10" s="70">
        <f t="shared" si="0"/>
        <v>292</v>
      </c>
      <c r="E10" s="5"/>
      <c r="F10" s="5"/>
      <c r="G10" s="5"/>
      <c r="H10" s="5"/>
      <c r="I10" s="5"/>
      <c r="J10" s="47"/>
      <c r="K10" s="47"/>
      <c r="L10" s="47"/>
      <c r="M10" s="5"/>
      <c r="N10" s="5"/>
    </row>
    <row r="11" spans="1:14" ht="12.75">
      <c r="A11" s="1" t="s">
        <v>136</v>
      </c>
      <c r="B11" s="70">
        <v>29</v>
      </c>
      <c r="C11" s="70">
        <v>23</v>
      </c>
      <c r="D11" s="70">
        <f t="shared" si="0"/>
        <v>52</v>
      </c>
      <c r="E11" s="5"/>
      <c r="F11" s="5"/>
      <c r="G11" s="5"/>
      <c r="H11" s="5"/>
      <c r="I11" s="5"/>
      <c r="J11" s="47"/>
      <c r="K11" s="47"/>
      <c r="L11" s="47"/>
      <c r="M11" s="5"/>
      <c r="N11" s="5"/>
    </row>
    <row r="12" spans="1:14" ht="12.75">
      <c r="A12" s="1" t="s">
        <v>137</v>
      </c>
      <c r="B12" s="70">
        <v>104</v>
      </c>
      <c r="C12" s="70">
        <v>73</v>
      </c>
      <c r="D12" s="70">
        <f t="shared" si="0"/>
        <v>177</v>
      </c>
      <c r="E12" s="5"/>
      <c r="F12" s="5"/>
      <c r="G12" s="5"/>
      <c r="H12" s="5"/>
      <c r="I12" s="5"/>
      <c r="J12" s="47"/>
      <c r="K12" s="47"/>
      <c r="L12" s="47"/>
      <c r="M12" s="5"/>
      <c r="N12" s="5"/>
    </row>
    <row r="13" spans="1:14" ht="12.75">
      <c r="A13" s="1" t="s">
        <v>138</v>
      </c>
      <c r="B13" s="70">
        <v>144</v>
      </c>
      <c r="C13" s="70">
        <v>23</v>
      </c>
      <c r="D13" s="70">
        <f t="shared" si="0"/>
        <v>167</v>
      </c>
      <c r="E13" s="5"/>
      <c r="F13" s="5"/>
      <c r="G13" s="5"/>
      <c r="H13" s="5"/>
      <c r="I13" s="5"/>
      <c r="J13" s="47"/>
      <c r="K13" s="47"/>
      <c r="L13" s="47"/>
      <c r="M13" s="5"/>
      <c r="N13" s="5"/>
    </row>
    <row r="14" spans="1:14" ht="12.75">
      <c r="A14" s="1" t="s">
        <v>139</v>
      </c>
      <c r="B14" s="70">
        <v>618</v>
      </c>
      <c r="C14" s="70">
        <v>245</v>
      </c>
      <c r="D14" s="70">
        <f t="shared" si="0"/>
        <v>863</v>
      </c>
      <c r="E14" s="5"/>
      <c r="F14" s="5"/>
      <c r="G14" s="5"/>
      <c r="H14" s="5"/>
      <c r="I14" s="5"/>
      <c r="J14" s="47"/>
      <c r="K14" s="47"/>
      <c r="L14" s="47"/>
      <c r="M14" s="5"/>
      <c r="N14" s="5"/>
    </row>
    <row r="15" spans="1:14" ht="12.75">
      <c r="A15" s="1" t="s">
        <v>140</v>
      </c>
      <c r="B15" s="70">
        <v>19</v>
      </c>
      <c r="C15" s="70">
        <v>46</v>
      </c>
      <c r="D15" s="70">
        <f t="shared" si="0"/>
        <v>65</v>
      </c>
      <c r="E15" s="5"/>
      <c r="F15" s="5"/>
      <c r="G15" s="5"/>
      <c r="H15" s="5"/>
      <c r="I15" s="5"/>
      <c r="J15" s="47"/>
      <c r="K15" s="47"/>
      <c r="L15" s="47"/>
      <c r="M15" s="5"/>
      <c r="N15" s="5"/>
    </row>
    <row r="16" spans="1:14" ht="12.75">
      <c r="A16" s="1" t="s">
        <v>141</v>
      </c>
      <c r="B16" s="70">
        <v>310</v>
      </c>
      <c r="C16" s="70">
        <v>127</v>
      </c>
      <c r="D16" s="70">
        <f t="shared" si="0"/>
        <v>437</v>
      </c>
      <c r="E16" s="5"/>
      <c r="F16" s="5"/>
      <c r="G16" s="5"/>
      <c r="H16" s="5"/>
      <c r="I16" s="5"/>
      <c r="J16" s="47"/>
      <c r="K16" s="47"/>
      <c r="L16" s="47"/>
      <c r="M16" s="5"/>
      <c r="N16" s="5"/>
    </row>
    <row r="17" spans="1:14" ht="16.5" customHeight="1">
      <c r="A17" s="18" t="s">
        <v>142</v>
      </c>
      <c r="B17" s="11">
        <f>SUM(B18:B27)</f>
        <v>8858</v>
      </c>
      <c r="C17" s="11">
        <f>SUM(C18:C27)</f>
        <v>4484</v>
      </c>
      <c r="D17" s="11">
        <f>SUM(D18:D27)</f>
        <v>13342</v>
      </c>
      <c r="E17" s="5"/>
      <c r="F17" s="5"/>
      <c r="G17" s="5"/>
      <c r="H17" s="5"/>
      <c r="I17" s="5"/>
      <c r="J17" s="5"/>
      <c r="K17" s="5"/>
      <c r="L17" s="47"/>
      <c r="M17" s="5"/>
      <c r="N17" s="5"/>
    </row>
    <row r="18" spans="1:14" ht="12.75" customHeight="1">
      <c r="A18" s="1" t="s">
        <v>133</v>
      </c>
      <c r="B18" s="70">
        <v>130</v>
      </c>
      <c r="C18" s="70">
        <v>97</v>
      </c>
      <c r="D18" s="70">
        <f t="shared" si="0"/>
        <v>227</v>
      </c>
      <c r="E18" s="5"/>
      <c r="F18" s="5"/>
      <c r="G18" s="5"/>
      <c r="H18" s="5"/>
      <c r="I18" s="5"/>
      <c r="J18" s="5"/>
      <c r="K18" s="5"/>
      <c r="L18" s="47"/>
      <c r="M18" s="5"/>
      <c r="N18" s="5"/>
    </row>
    <row r="19" spans="1:14" ht="12.75" customHeight="1">
      <c r="A19" s="1" t="s">
        <v>132</v>
      </c>
      <c r="B19" s="70">
        <v>37</v>
      </c>
      <c r="C19" s="70">
        <v>7</v>
      </c>
      <c r="D19" s="70">
        <f t="shared" si="0"/>
        <v>44</v>
      </c>
      <c r="E19" s="5"/>
      <c r="F19" s="5"/>
      <c r="G19" s="5"/>
      <c r="H19" s="5"/>
      <c r="I19" s="5"/>
      <c r="J19" s="5"/>
      <c r="K19" s="5"/>
      <c r="L19" s="47"/>
      <c r="M19" s="5"/>
      <c r="N19" s="5"/>
    </row>
    <row r="20" spans="1:14" ht="12.75" customHeight="1">
      <c r="A20" s="1" t="s">
        <v>134</v>
      </c>
      <c r="B20" s="70">
        <v>4542</v>
      </c>
      <c r="C20" s="70">
        <v>1723</v>
      </c>
      <c r="D20" s="70">
        <f t="shared" si="0"/>
        <v>6265</v>
      </c>
      <c r="E20" s="5"/>
      <c r="F20" s="5"/>
      <c r="G20" s="5"/>
      <c r="H20" s="5"/>
      <c r="I20" s="5"/>
      <c r="J20" s="5"/>
      <c r="K20" s="5"/>
      <c r="L20" s="47"/>
      <c r="M20" s="5"/>
      <c r="N20" s="5"/>
    </row>
    <row r="21" spans="1:14" ht="12.75" customHeight="1">
      <c r="A21" s="1" t="s">
        <v>135</v>
      </c>
      <c r="B21" s="70">
        <v>1389</v>
      </c>
      <c r="C21" s="70">
        <v>729</v>
      </c>
      <c r="D21" s="70">
        <f t="shared" si="0"/>
        <v>2118</v>
      </c>
      <c r="E21" s="5"/>
      <c r="F21" s="5"/>
      <c r="G21" s="5"/>
      <c r="H21" s="5"/>
      <c r="I21" s="5"/>
      <c r="J21" s="5"/>
      <c r="K21" s="5"/>
      <c r="L21" s="47"/>
      <c r="M21" s="5"/>
      <c r="N21" s="5"/>
    </row>
    <row r="22" spans="1:14" ht="12.75" customHeight="1">
      <c r="A22" s="1" t="s">
        <v>136</v>
      </c>
      <c r="B22" s="70">
        <v>182</v>
      </c>
      <c r="C22" s="70">
        <v>168</v>
      </c>
      <c r="D22" s="70">
        <f t="shared" si="0"/>
        <v>350</v>
      </c>
      <c r="E22" s="5"/>
      <c r="F22" s="5"/>
      <c r="G22" s="5"/>
      <c r="H22" s="5"/>
      <c r="I22" s="5"/>
      <c r="J22" s="5"/>
      <c r="K22" s="5"/>
      <c r="L22" s="47"/>
      <c r="M22" s="5"/>
      <c r="N22" s="5"/>
    </row>
    <row r="23" spans="1:14" ht="12.75" customHeight="1">
      <c r="A23" s="1" t="s">
        <v>137</v>
      </c>
      <c r="B23" s="70">
        <v>114</v>
      </c>
      <c r="C23" s="70">
        <v>132</v>
      </c>
      <c r="D23" s="70">
        <f t="shared" si="0"/>
        <v>246</v>
      </c>
      <c r="E23" s="5"/>
      <c r="F23" s="5"/>
      <c r="G23" s="5"/>
      <c r="H23" s="5"/>
      <c r="I23" s="5"/>
      <c r="J23" s="5"/>
      <c r="K23" s="5"/>
      <c r="L23" s="47"/>
      <c r="M23" s="5"/>
      <c r="N23" s="5"/>
    </row>
    <row r="24" spans="1:14" ht="12.75" customHeight="1">
      <c r="A24" s="1" t="s">
        <v>138</v>
      </c>
      <c r="B24" s="70">
        <v>95</v>
      </c>
      <c r="C24" s="70">
        <v>17</v>
      </c>
      <c r="D24" s="70">
        <f t="shared" si="0"/>
        <v>112</v>
      </c>
      <c r="E24" s="5"/>
      <c r="F24" s="5"/>
      <c r="G24" s="5"/>
      <c r="H24" s="5"/>
      <c r="I24" s="5"/>
      <c r="J24" s="5"/>
      <c r="K24" s="5"/>
      <c r="L24" s="47"/>
      <c r="M24" s="5"/>
      <c r="N24" s="5"/>
    </row>
    <row r="25" spans="1:14" ht="12.75" customHeight="1">
      <c r="A25" s="1" t="s">
        <v>139</v>
      </c>
      <c r="B25" s="70">
        <v>484</v>
      </c>
      <c r="C25" s="70">
        <v>355</v>
      </c>
      <c r="D25" s="70">
        <f t="shared" si="0"/>
        <v>839</v>
      </c>
      <c r="E25" s="5"/>
      <c r="F25" s="5"/>
      <c r="G25" s="5"/>
      <c r="H25" s="5"/>
      <c r="I25" s="5"/>
      <c r="J25" s="5"/>
      <c r="K25" s="5"/>
      <c r="L25" s="47"/>
      <c r="M25" s="5"/>
      <c r="N25" s="5"/>
    </row>
    <row r="26" spans="1:14" ht="12.75" customHeight="1">
      <c r="A26" s="1" t="s">
        <v>140</v>
      </c>
      <c r="B26" s="70">
        <v>105</v>
      </c>
      <c r="C26" s="70">
        <v>46</v>
      </c>
      <c r="D26" s="70">
        <f t="shared" si="0"/>
        <v>151</v>
      </c>
      <c r="E26" s="5"/>
      <c r="F26" s="5"/>
      <c r="G26" s="5"/>
      <c r="H26" s="5"/>
      <c r="I26" s="5"/>
      <c r="J26" s="5"/>
      <c r="K26" s="5"/>
      <c r="L26" s="47"/>
      <c r="M26" s="5"/>
      <c r="N26" s="5"/>
    </row>
    <row r="27" spans="1:14" ht="12.75">
      <c r="A27" s="1" t="s">
        <v>141</v>
      </c>
      <c r="B27" s="70">
        <v>1780</v>
      </c>
      <c r="C27" s="70">
        <v>1210</v>
      </c>
      <c r="D27" s="70">
        <f t="shared" si="0"/>
        <v>2990</v>
      </c>
      <c r="E27" s="5"/>
      <c r="F27" s="5"/>
      <c r="G27" s="5"/>
      <c r="H27" s="5"/>
      <c r="I27" s="5"/>
      <c r="J27" s="5"/>
      <c r="K27" s="5"/>
      <c r="L27" s="47"/>
      <c r="M27" s="5"/>
      <c r="N27" s="5"/>
    </row>
    <row r="28" spans="1:14" ht="16.5" customHeight="1">
      <c r="A28" s="18" t="s">
        <v>62</v>
      </c>
      <c r="B28" s="11">
        <f>SUM(B29:B38)</f>
        <v>329</v>
      </c>
      <c r="C28" s="11">
        <f>SUM(C29:C38)</f>
        <v>348</v>
      </c>
      <c r="D28" s="11">
        <f>SUM(D29:D38)</f>
        <v>677</v>
      </c>
      <c r="E28" s="5"/>
      <c r="F28" s="5"/>
      <c r="G28" s="5"/>
      <c r="H28" s="5"/>
      <c r="I28" s="5"/>
      <c r="J28" s="5"/>
      <c r="K28" s="5"/>
      <c r="L28" s="47"/>
      <c r="M28" s="5"/>
      <c r="N28" s="5"/>
    </row>
    <row r="29" spans="1:14" ht="12.75">
      <c r="A29" s="1" t="s">
        <v>133</v>
      </c>
      <c r="B29" s="70">
        <v>7</v>
      </c>
      <c r="C29" s="70">
        <v>8</v>
      </c>
      <c r="D29" s="70">
        <f t="shared" si="0"/>
        <v>15</v>
      </c>
      <c r="E29" s="5"/>
      <c r="F29" s="5"/>
      <c r="G29" s="5"/>
      <c r="H29" s="5"/>
      <c r="I29" s="5"/>
      <c r="J29" s="5"/>
      <c r="K29" s="5"/>
      <c r="L29" s="47"/>
      <c r="M29" s="5"/>
      <c r="N29" s="5"/>
    </row>
    <row r="30" spans="1:14" ht="12.75">
      <c r="A30" s="1" t="s">
        <v>132</v>
      </c>
      <c r="B30" s="70">
        <v>2</v>
      </c>
      <c r="C30" s="71" t="s">
        <v>154</v>
      </c>
      <c r="D30" s="70">
        <f>B30</f>
        <v>2</v>
      </c>
      <c r="E30" s="5"/>
      <c r="F30" s="5"/>
      <c r="G30" s="5"/>
      <c r="H30" s="5"/>
      <c r="I30" s="5"/>
      <c r="J30" s="5"/>
      <c r="K30" s="5"/>
      <c r="L30" s="47"/>
      <c r="M30" s="5"/>
      <c r="N30" s="5"/>
    </row>
    <row r="31" spans="1:14" ht="12.75">
      <c r="A31" s="1" t="s">
        <v>134</v>
      </c>
      <c r="B31" s="70">
        <v>68</v>
      </c>
      <c r="C31" s="70">
        <v>49</v>
      </c>
      <c r="D31" s="70">
        <f t="shared" si="0"/>
        <v>117</v>
      </c>
      <c r="E31" s="5"/>
      <c r="F31" s="5"/>
      <c r="G31" s="5"/>
      <c r="H31" s="5"/>
      <c r="I31" s="5"/>
      <c r="J31" s="5"/>
      <c r="K31" s="5"/>
      <c r="L31" s="47"/>
      <c r="M31" s="5"/>
      <c r="N31" s="5"/>
    </row>
    <row r="32" spans="1:14" ht="12.75">
      <c r="A32" s="1" t="s">
        <v>135</v>
      </c>
      <c r="B32" s="70">
        <v>32</v>
      </c>
      <c r="C32" s="70">
        <v>40</v>
      </c>
      <c r="D32" s="70">
        <f t="shared" si="0"/>
        <v>72</v>
      </c>
      <c r="E32" s="5"/>
      <c r="F32" s="5"/>
      <c r="G32" s="5"/>
      <c r="H32" s="5"/>
      <c r="I32" s="5"/>
      <c r="J32" s="5"/>
      <c r="K32" s="5"/>
      <c r="L32" s="47"/>
      <c r="M32" s="5"/>
      <c r="N32" s="5"/>
    </row>
    <row r="33" spans="1:14" ht="12.75">
      <c r="A33" s="1" t="s">
        <v>136</v>
      </c>
      <c r="B33" s="70">
        <v>4</v>
      </c>
      <c r="C33" s="70">
        <v>3</v>
      </c>
      <c r="D33" s="70">
        <f t="shared" si="0"/>
        <v>7</v>
      </c>
      <c r="E33" s="5"/>
      <c r="F33" s="5"/>
      <c r="G33" s="5"/>
      <c r="H33" s="5"/>
      <c r="I33" s="5"/>
      <c r="J33" s="5"/>
      <c r="K33" s="5"/>
      <c r="L33" s="47"/>
      <c r="M33" s="5"/>
      <c r="N33" s="5"/>
    </row>
    <row r="34" spans="1:14" ht="12.75">
      <c r="A34" s="1" t="s">
        <v>137</v>
      </c>
      <c r="B34" s="70">
        <v>5</v>
      </c>
      <c r="C34" s="70">
        <v>5</v>
      </c>
      <c r="D34" s="70">
        <f t="shared" si="0"/>
        <v>10</v>
      </c>
      <c r="E34" s="5"/>
      <c r="F34" s="5"/>
      <c r="G34" s="5"/>
      <c r="H34" s="5"/>
      <c r="I34" s="5"/>
      <c r="J34" s="5"/>
      <c r="K34" s="5"/>
      <c r="L34" s="47"/>
      <c r="M34" s="5"/>
      <c r="N34" s="5"/>
    </row>
    <row r="35" spans="1:14" ht="12.75">
      <c r="A35" s="1" t="s">
        <v>138</v>
      </c>
      <c r="B35" s="70">
        <v>2</v>
      </c>
      <c r="C35" s="70">
        <v>2</v>
      </c>
      <c r="D35" s="70">
        <f t="shared" si="0"/>
        <v>4</v>
      </c>
      <c r="E35" s="5"/>
      <c r="F35" s="5"/>
      <c r="G35" s="5"/>
      <c r="H35" s="5"/>
      <c r="I35" s="5"/>
      <c r="J35" s="5"/>
      <c r="K35" s="5"/>
      <c r="L35" s="47"/>
      <c r="M35" s="5"/>
      <c r="N35" s="5"/>
    </row>
    <row r="36" spans="1:14" ht="12.75">
      <c r="A36" s="1" t="s">
        <v>139</v>
      </c>
      <c r="B36" s="70">
        <v>54</v>
      </c>
      <c r="C36" s="70">
        <v>59</v>
      </c>
      <c r="D36" s="70">
        <f t="shared" si="0"/>
        <v>113</v>
      </c>
      <c r="E36" s="5"/>
      <c r="F36" s="5"/>
      <c r="G36" s="5"/>
      <c r="H36" s="5"/>
      <c r="I36" s="5"/>
      <c r="J36" s="5"/>
      <c r="K36" s="5"/>
      <c r="L36" s="47"/>
      <c r="M36" s="5"/>
      <c r="N36" s="5"/>
    </row>
    <row r="37" spans="1:14" ht="12.75">
      <c r="A37" s="1" t="s">
        <v>140</v>
      </c>
      <c r="B37" s="70">
        <v>75</v>
      </c>
      <c r="C37" s="70">
        <v>58</v>
      </c>
      <c r="D37" s="70">
        <f t="shared" si="0"/>
        <v>133</v>
      </c>
      <c r="E37" s="5"/>
      <c r="F37" s="5"/>
      <c r="G37" s="5"/>
      <c r="H37" s="5"/>
      <c r="I37" s="5"/>
      <c r="J37" s="5"/>
      <c r="K37" s="5"/>
      <c r="L37" s="47"/>
      <c r="M37" s="5"/>
      <c r="N37" s="5"/>
    </row>
    <row r="38" spans="1:14" ht="12.75">
      <c r="A38" s="1" t="s">
        <v>141</v>
      </c>
      <c r="B38" s="70">
        <v>80</v>
      </c>
      <c r="C38" s="70">
        <v>124</v>
      </c>
      <c r="D38" s="70">
        <f t="shared" si="0"/>
        <v>204</v>
      </c>
      <c r="E38" s="5"/>
      <c r="F38" s="5"/>
      <c r="G38" s="5"/>
      <c r="H38" s="5"/>
      <c r="I38" s="5"/>
      <c r="J38" s="5"/>
      <c r="K38" s="5"/>
      <c r="L38" s="47"/>
      <c r="M38" s="5"/>
      <c r="N38" s="5"/>
    </row>
    <row r="39" spans="1:14" ht="16.5" customHeight="1">
      <c r="A39" s="6" t="s">
        <v>34</v>
      </c>
      <c r="B39" s="11">
        <f>SUM(B40:B49)</f>
        <v>133</v>
      </c>
      <c r="C39" s="11">
        <f>SUM(C40:C49)</f>
        <v>69</v>
      </c>
      <c r="D39" s="11">
        <f t="shared" si="0"/>
        <v>202</v>
      </c>
      <c r="E39" s="5"/>
      <c r="F39" s="5"/>
      <c r="G39" s="5"/>
      <c r="H39" s="5"/>
      <c r="I39" s="5"/>
      <c r="J39" s="5"/>
      <c r="K39" s="5"/>
      <c r="L39" s="47"/>
      <c r="M39" s="5"/>
      <c r="N39" s="5"/>
    </row>
    <row r="40" spans="1:14" ht="12.75">
      <c r="A40" s="1" t="s">
        <v>133</v>
      </c>
      <c r="B40" s="70">
        <v>15</v>
      </c>
      <c r="C40" s="70">
        <v>6</v>
      </c>
      <c r="D40" s="70">
        <f t="shared" si="0"/>
        <v>21</v>
      </c>
      <c r="E40" s="5"/>
      <c r="F40" s="5"/>
      <c r="G40" s="5"/>
      <c r="H40" s="5"/>
      <c r="I40" s="5"/>
      <c r="J40" s="5"/>
      <c r="K40" s="5"/>
      <c r="L40" s="47"/>
      <c r="M40" s="5"/>
      <c r="N40" s="5"/>
    </row>
    <row r="41" spans="1:14" ht="12.75">
      <c r="A41" s="1" t="s">
        <v>132</v>
      </c>
      <c r="B41" s="71" t="s">
        <v>154</v>
      </c>
      <c r="C41" s="71" t="s">
        <v>154</v>
      </c>
      <c r="D41" s="71" t="s">
        <v>154</v>
      </c>
      <c r="E41" s="5"/>
      <c r="F41" s="5"/>
      <c r="G41" s="5"/>
      <c r="H41" s="5"/>
      <c r="I41" s="5"/>
      <c r="J41" s="5"/>
      <c r="K41" s="5"/>
      <c r="L41" s="47"/>
      <c r="M41" s="5"/>
      <c r="N41" s="5"/>
    </row>
    <row r="42" spans="1:14" ht="12.75">
      <c r="A42" s="1" t="s">
        <v>134</v>
      </c>
      <c r="B42" s="70">
        <v>33</v>
      </c>
      <c r="C42" s="70">
        <v>11</v>
      </c>
      <c r="D42" s="70">
        <f t="shared" si="0"/>
        <v>44</v>
      </c>
      <c r="E42" s="5"/>
      <c r="F42" s="5"/>
      <c r="G42" s="5"/>
      <c r="H42" s="5"/>
      <c r="I42" s="5"/>
      <c r="J42" s="47"/>
      <c r="K42" s="47"/>
      <c r="L42" s="47"/>
      <c r="M42" s="47"/>
      <c r="N42" s="5"/>
    </row>
    <row r="43" spans="1:14" ht="12.75">
      <c r="A43" s="1" t="s">
        <v>135</v>
      </c>
      <c r="B43" s="70">
        <v>11</v>
      </c>
      <c r="C43" s="70">
        <v>9</v>
      </c>
      <c r="D43" s="70">
        <f t="shared" si="0"/>
        <v>20</v>
      </c>
      <c r="E43" s="5"/>
      <c r="F43" s="5"/>
      <c r="G43" s="5"/>
      <c r="H43" s="5"/>
      <c r="I43" s="5"/>
      <c r="J43" s="5"/>
      <c r="K43" s="5"/>
      <c r="L43" s="47"/>
      <c r="M43" s="5"/>
      <c r="N43" s="5"/>
    </row>
    <row r="44" spans="1:14" ht="12.75" customHeight="1">
      <c r="A44" s="1" t="s">
        <v>136</v>
      </c>
      <c r="B44" s="70">
        <v>1</v>
      </c>
      <c r="C44" s="70">
        <v>2</v>
      </c>
      <c r="D44" s="70">
        <f t="shared" si="0"/>
        <v>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1" t="s">
        <v>137</v>
      </c>
      <c r="B45" s="70">
        <v>1</v>
      </c>
      <c r="C45" s="70">
        <v>1</v>
      </c>
      <c r="D45" s="70">
        <f t="shared" si="0"/>
        <v>2</v>
      </c>
      <c r="E45" s="5"/>
      <c r="F45" s="5"/>
      <c r="G45" s="5"/>
      <c r="H45" s="5"/>
      <c r="I45" s="5"/>
      <c r="J45" s="5"/>
      <c r="K45" s="47"/>
      <c r="L45" s="5"/>
      <c r="M45" s="5"/>
      <c r="N45" s="5"/>
    </row>
    <row r="46" spans="1:14" ht="12.75">
      <c r="A46" s="1" t="s">
        <v>138</v>
      </c>
      <c r="B46" s="70">
        <v>1</v>
      </c>
      <c r="C46" s="70">
        <v>1</v>
      </c>
      <c r="D46" s="70">
        <f t="shared" si="0"/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1" t="s">
        <v>139</v>
      </c>
      <c r="B47" s="70">
        <v>3</v>
      </c>
      <c r="C47" s="70">
        <v>1</v>
      </c>
      <c r="D47" s="70">
        <f t="shared" si="0"/>
        <v>4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1" t="s">
        <v>140</v>
      </c>
      <c r="B48" s="71" t="s">
        <v>154</v>
      </c>
      <c r="C48" s="71" t="s">
        <v>154</v>
      </c>
      <c r="D48" s="71" t="s">
        <v>154</v>
      </c>
      <c r="E48" s="5"/>
      <c r="F48" s="5"/>
      <c r="G48" s="5"/>
      <c r="H48" s="5"/>
      <c r="I48" s="5"/>
      <c r="J48" s="5"/>
      <c r="K48" s="47"/>
      <c r="L48" s="5"/>
      <c r="M48" s="5"/>
      <c r="N48" s="5"/>
    </row>
    <row r="49" spans="1:14" ht="12.75">
      <c r="A49" s="1" t="s">
        <v>141</v>
      </c>
      <c r="B49" s="70">
        <v>68</v>
      </c>
      <c r="C49" s="70">
        <v>38</v>
      </c>
      <c r="D49" s="70">
        <f t="shared" si="0"/>
        <v>106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1"/>
      <c r="B50" s="70"/>
      <c r="C50" s="70"/>
      <c r="D50" s="70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6" t="s">
        <v>161</v>
      </c>
      <c r="B51" s="70"/>
      <c r="C51" s="70"/>
      <c r="D51" s="70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8.75" customHeight="1">
      <c r="A52" s="39" t="s">
        <v>64</v>
      </c>
      <c r="B52" s="95"/>
      <c r="C52" s="95"/>
      <c r="D52" s="95"/>
      <c r="E52" s="45"/>
      <c r="F52" s="96"/>
      <c r="G52" s="96"/>
      <c r="H52" s="96"/>
      <c r="I52" s="45"/>
      <c r="J52" s="97"/>
      <c r="K52" s="97"/>
      <c r="L52" s="97"/>
      <c r="M52" s="45"/>
      <c r="N52" s="69"/>
    </row>
    <row r="53" spans="1:14" ht="15.75" customHeight="1">
      <c r="A53" s="41" t="s">
        <v>131</v>
      </c>
      <c r="B53" s="4" t="s">
        <v>60</v>
      </c>
      <c r="C53" s="4" t="s">
        <v>61</v>
      </c>
      <c r="D53" s="4" t="s">
        <v>2</v>
      </c>
      <c r="E53" s="20"/>
      <c r="F53" s="20"/>
      <c r="G53" s="20"/>
      <c r="H53" s="20"/>
      <c r="I53" s="20"/>
      <c r="J53" s="20"/>
      <c r="K53" s="20"/>
      <c r="L53" s="20"/>
      <c r="M53" s="20"/>
      <c r="N53" s="7"/>
    </row>
    <row r="54" spans="1:14" ht="16.5" customHeight="1">
      <c r="A54" s="6" t="s">
        <v>44</v>
      </c>
      <c r="B54" s="11">
        <f>SUM(B55:B64)</f>
        <v>446</v>
      </c>
      <c r="C54" s="11">
        <f>SUM(C55:C64)</f>
        <v>873</v>
      </c>
      <c r="D54" s="11">
        <f t="shared" si="0"/>
        <v>1319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1" t="s">
        <v>133</v>
      </c>
      <c r="B55" s="70">
        <v>15</v>
      </c>
      <c r="C55" s="70">
        <v>18</v>
      </c>
      <c r="D55" s="70">
        <f t="shared" si="0"/>
        <v>33</v>
      </c>
      <c r="E55" s="5"/>
      <c r="F55" s="5"/>
      <c r="G55" s="5"/>
      <c r="H55" s="5"/>
      <c r="I55" s="5"/>
      <c r="J55" s="47"/>
      <c r="K55" s="5"/>
      <c r="L55" s="5"/>
      <c r="M55" s="5"/>
      <c r="N55" s="5"/>
    </row>
    <row r="56" spans="1:14" ht="12.75">
      <c r="A56" s="1" t="s">
        <v>132</v>
      </c>
      <c r="B56" s="70">
        <v>9</v>
      </c>
      <c r="C56" s="71" t="s">
        <v>154</v>
      </c>
      <c r="D56" s="70">
        <f>B56</f>
        <v>9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customHeight="1">
      <c r="A57" s="1" t="s">
        <v>134</v>
      </c>
      <c r="B57" s="70">
        <v>152</v>
      </c>
      <c r="C57" s="70">
        <v>385</v>
      </c>
      <c r="D57" s="70">
        <f t="shared" si="0"/>
        <v>537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s="44" customFormat="1" ht="12.75" customHeight="1">
      <c r="A58" s="1" t="s">
        <v>135</v>
      </c>
      <c r="B58" s="70">
        <v>31</v>
      </c>
      <c r="C58" s="70">
        <v>59</v>
      </c>
      <c r="D58" s="70">
        <f t="shared" si="0"/>
        <v>90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1" t="s">
        <v>136</v>
      </c>
      <c r="B59" s="70">
        <v>1</v>
      </c>
      <c r="C59" s="70">
        <v>3</v>
      </c>
      <c r="D59" s="70">
        <f t="shared" si="0"/>
        <v>4</v>
      </c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1" t="s">
        <v>137</v>
      </c>
      <c r="B60" s="70">
        <v>3</v>
      </c>
      <c r="C60" s="70">
        <v>5</v>
      </c>
      <c r="D60" s="70">
        <f t="shared" si="0"/>
        <v>8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1" t="s">
        <v>138</v>
      </c>
      <c r="B61" s="71" t="s">
        <v>154</v>
      </c>
      <c r="C61" s="71" t="s">
        <v>154</v>
      </c>
      <c r="D61" s="71" t="s">
        <v>154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1" t="s">
        <v>139</v>
      </c>
      <c r="B62" s="70">
        <v>10</v>
      </c>
      <c r="C62" s="70">
        <v>7</v>
      </c>
      <c r="D62" s="70">
        <f t="shared" si="0"/>
        <v>17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1" t="s">
        <v>140</v>
      </c>
      <c r="B63" s="70">
        <v>8</v>
      </c>
      <c r="C63" s="70">
        <v>22</v>
      </c>
      <c r="D63" s="70">
        <f t="shared" si="0"/>
        <v>30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1" t="s">
        <v>141</v>
      </c>
      <c r="B64" s="70">
        <v>217</v>
      </c>
      <c r="C64" s="70">
        <v>374</v>
      </c>
      <c r="D64" s="70">
        <f t="shared" si="0"/>
        <v>591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6.5" customHeight="1">
      <c r="A65" s="6" t="s">
        <v>63</v>
      </c>
      <c r="B65" s="11">
        <f>SUM(B66:B75)</f>
        <v>2454</v>
      </c>
      <c r="C65" s="11">
        <f>SUM(C66:C75)</f>
        <v>2020</v>
      </c>
      <c r="D65" s="11">
        <f>SUM(D66:D75)</f>
        <v>4474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4" ht="12.75">
      <c r="A66" s="1" t="s">
        <v>133</v>
      </c>
      <c r="B66" s="70">
        <v>152</v>
      </c>
      <c r="C66" s="70">
        <v>135</v>
      </c>
      <c r="D66" s="70">
        <f t="shared" si="0"/>
        <v>287</v>
      </c>
    </row>
    <row r="67" spans="1:14" ht="12.75" customHeight="1">
      <c r="A67" s="1" t="s">
        <v>132</v>
      </c>
      <c r="B67" s="70">
        <v>15</v>
      </c>
      <c r="C67" s="70">
        <v>11</v>
      </c>
      <c r="D67" s="70">
        <f t="shared" si="0"/>
        <v>26</v>
      </c>
      <c r="E67" s="66"/>
      <c r="F67" s="66"/>
      <c r="G67" s="66"/>
      <c r="H67" s="66"/>
      <c r="I67" s="66"/>
      <c r="J67" s="66"/>
      <c r="K67" s="66"/>
      <c r="L67" s="67"/>
      <c r="M67" s="67"/>
      <c r="N67" s="67"/>
    </row>
    <row r="68" spans="1:14" ht="12.75">
      <c r="A68" s="1" t="s">
        <v>134</v>
      </c>
      <c r="B68" s="70">
        <v>451</v>
      </c>
      <c r="C68" s="70">
        <v>293</v>
      </c>
      <c r="D68" s="70">
        <f t="shared" si="0"/>
        <v>744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>
      <c r="A69" s="1" t="s">
        <v>135</v>
      </c>
      <c r="B69" s="70">
        <v>689</v>
      </c>
      <c r="C69" s="70">
        <v>708</v>
      </c>
      <c r="D69" s="70">
        <f t="shared" si="0"/>
        <v>1397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2.75">
      <c r="A70" s="1" t="s">
        <v>136</v>
      </c>
      <c r="B70" s="70">
        <v>74</v>
      </c>
      <c r="C70" s="70">
        <v>85</v>
      </c>
      <c r="D70" s="70">
        <f t="shared" si="0"/>
        <v>159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2.75">
      <c r="A71" s="1" t="s">
        <v>137</v>
      </c>
      <c r="B71" s="70">
        <v>27</v>
      </c>
      <c r="C71" s="70">
        <v>46</v>
      </c>
      <c r="D71" s="70">
        <f t="shared" si="0"/>
        <v>73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2.75">
      <c r="A72" s="1" t="s">
        <v>138</v>
      </c>
      <c r="B72" s="70">
        <v>7</v>
      </c>
      <c r="C72" s="71" t="s">
        <v>154</v>
      </c>
      <c r="D72" s="70">
        <f>B72</f>
        <v>7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1" t="s">
        <v>139</v>
      </c>
      <c r="B73" s="70">
        <v>103</v>
      </c>
      <c r="C73" s="70">
        <v>29</v>
      </c>
      <c r="D73" s="70">
        <f t="shared" si="0"/>
        <v>132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2.75">
      <c r="A74" s="1" t="s">
        <v>140</v>
      </c>
      <c r="B74" s="70">
        <v>68</v>
      </c>
      <c r="C74" s="70">
        <v>53</v>
      </c>
      <c r="D74" s="70">
        <f t="shared" si="0"/>
        <v>121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2.75">
      <c r="A75" s="1" t="s">
        <v>141</v>
      </c>
      <c r="B75" s="70">
        <v>868</v>
      </c>
      <c r="C75" s="70">
        <v>660</v>
      </c>
      <c r="D75" s="70">
        <f t="shared" si="0"/>
        <v>1528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6.5" customHeight="1">
      <c r="A76" s="68" t="s">
        <v>38</v>
      </c>
      <c r="B76" s="11">
        <f>SUM(B77:B86)</f>
        <v>288</v>
      </c>
      <c r="C76" s="11">
        <f>SUM(C77:C86)</f>
        <v>192</v>
      </c>
      <c r="D76" s="11">
        <f>SUM(D77:D86)</f>
        <v>480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2.75">
      <c r="A77" s="1" t="s">
        <v>133</v>
      </c>
      <c r="B77" s="70">
        <v>41</v>
      </c>
      <c r="C77" s="70">
        <v>31</v>
      </c>
      <c r="D77" s="70">
        <f aca="true" t="shared" si="1" ref="D77:D97">B77+C77</f>
        <v>72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2.75">
      <c r="A78" s="1" t="s">
        <v>132</v>
      </c>
      <c r="B78" s="70">
        <v>8</v>
      </c>
      <c r="C78" s="70">
        <v>7</v>
      </c>
      <c r="D78" s="70">
        <f t="shared" si="1"/>
        <v>15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2.75">
      <c r="A79" s="1" t="s">
        <v>134</v>
      </c>
      <c r="B79" s="70">
        <v>44</v>
      </c>
      <c r="C79" s="70">
        <v>19</v>
      </c>
      <c r="D79" s="70">
        <f t="shared" si="1"/>
        <v>63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2.75">
      <c r="A80" s="1" t="s">
        <v>135</v>
      </c>
      <c r="B80" s="70">
        <v>62</v>
      </c>
      <c r="C80" s="70">
        <v>25</v>
      </c>
      <c r="D80" s="70">
        <f t="shared" si="1"/>
        <v>87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2.75">
      <c r="A81" s="1" t="s">
        <v>136</v>
      </c>
      <c r="B81" s="70">
        <v>4</v>
      </c>
      <c r="C81" s="70">
        <v>13</v>
      </c>
      <c r="D81" s="70">
        <f t="shared" si="1"/>
        <v>17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4" ht="12.75">
      <c r="A82" s="1" t="s">
        <v>137</v>
      </c>
      <c r="B82" s="70">
        <v>6</v>
      </c>
      <c r="C82" s="70">
        <v>14</v>
      </c>
      <c r="D82" s="70">
        <f t="shared" si="1"/>
        <v>20</v>
      </c>
    </row>
    <row r="83" spans="1:4" ht="12.75">
      <c r="A83" s="1" t="s">
        <v>138</v>
      </c>
      <c r="B83" s="70">
        <v>5</v>
      </c>
      <c r="C83" s="70">
        <v>3</v>
      </c>
      <c r="D83" s="70">
        <f t="shared" si="1"/>
        <v>8</v>
      </c>
    </row>
    <row r="84" spans="1:4" ht="12.75">
      <c r="A84" s="1" t="s">
        <v>139</v>
      </c>
      <c r="B84" s="70">
        <v>27</v>
      </c>
      <c r="C84" s="70">
        <v>10</v>
      </c>
      <c r="D84" s="70">
        <f t="shared" si="1"/>
        <v>37</v>
      </c>
    </row>
    <row r="85" spans="1:4" ht="12.75">
      <c r="A85" s="1" t="s">
        <v>140</v>
      </c>
      <c r="B85" s="70">
        <v>2</v>
      </c>
      <c r="C85" s="70">
        <v>6</v>
      </c>
      <c r="D85" s="70">
        <f t="shared" si="1"/>
        <v>8</v>
      </c>
    </row>
    <row r="86" spans="1:4" ht="12.75">
      <c r="A86" s="1" t="s">
        <v>141</v>
      </c>
      <c r="B86" s="70">
        <v>89</v>
      </c>
      <c r="C86" s="70">
        <v>64</v>
      </c>
      <c r="D86" s="70">
        <f t="shared" si="1"/>
        <v>153</v>
      </c>
    </row>
    <row r="87" spans="1:4" ht="16.5" customHeight="1">
      <c r="A87" s="68" t="s">
        <v>52</v>
      </c>
      <c r="B87" s="11">
        <f>SUM(B88:B97)</f>
        <v>1409</v>
      </c>
      <c r="C87" s="11">
        <f>SUM(C88:C97)</f>
        <v>1064</v>
      </c>
      <c r="D87" s="11">
        <f t="shared" si="1"/>
        <v>2473</v>
      </c>
    </row>
    <row r="88" spans="1:4" ht="12.75">
      <c r="A88" s="1" t="s">
        <v>133</v>
      </c>
      <c r="B88" s="70">
        <v>249</v>
      </c>
      <c r="C88" s="70">
        <v>186</v>
      </c>
      <c r="D88" s="70">
        <f t="shared" si="1"/>
        <v>435</v>
      </c>
    </row>
    <row r="89" spans="1:4" ht="12.75">
      <c r="A89" s="1" t="s">
        <v>132</v>
      </c>
      <c r="B89" s="70">
        <v>11</v>
      </c>
      <c r="C89" s="70">
        <v>4</v>
      </c>
      <c r="D89" s="70">
        <f t="shared" si="1"/>
        <v>15</v>
      </c>
    </row>
    <row r="90" spans="1:4" ht="12.75">
      <c r="A90" s="1" t="s">
        <v>134</v>
      </c>
      <c r="B90" s="70">
        <v>208</v>
      </c>
      <c r="C90" s="70">
        <v>202</v>
      </c>
      <c r="D90" s="70">
        <f t="shared" si="1"/>
        <v>410</v>
      </c>
    </row>
    <row r="91" spans="1:4" ht="12.75">
      <c r="A91" s="1" t="s">
        <v>135</v>
      </c>
      <c r="B91" s="70">
        <v>379</v>
      </c>
      <c r="C91" s="70">
        <v>284</v>
      </c>
      <c r="D91" s="70">
        <f t="shared" si="1"/>
        <v>663</v>
      </c>
    </row>
    <row r="92" spans="1:4" ht="12.75">
      <c r="A92" s="1" t="s">
        <v>136</v>
      </c>
      <c r="B92" s="70">
        <v>52</v>
      </c>
      <c r="C92" s="70">
        <v>55</v>
      </c>
      <c r="D92" s="70">
        <f t="shared" si="1"/>
        <v>107</v>
      </c>
    </row>
    <row r="93" spans="1:4" ht="12.75">
      <c r="A93" s="1" t="s">
        <v>137</v>
      </c>
      <c r="B93" s="70">
        <v>19</v>
      </c>
      <c r="C93" s="70">
        <v>42</v>
      </c>
      <c r="D93" s="70">
        <f t="shared" si="1"/>
        <v>61</v>
      </c>
    </row>
    <row r="94" spans="1:4" ht="12.75">
      <c r="A94" s="1" t="s">
        <v>138</v>
      </c>
      <c r="B94" s="70">
        <v>16</v>
      </c>
      <c r="C94" s="70">
        <v>3</v>
      </c>
      <c r="D94" s="70">
        <f t="shared" si="1"/>
        <v>19</v>
      </c>
    </row>
    <row r="95" spans="1:4" ht="12.75">
      <c r="A95" s="1" t="s">
        <v>139</v>
      </c>
      <c r="B95" s="70">
        <v>50</v>
      </c>
      <c r="C95" s="70">
        <v>15</v>
      </c>
      <c r="D95" s="70">
        <f t="shared" si="1"/>
        <v>65</v>
      </c>
    </row>
    <row r="96" spans="1:4" ht="12.75">
      <c r="A96" s="1" t="s">
        <v>140</v>
      </c>
      <c r="B96" s="70">
        <v>82</v>
      </c>
      <c r="C96" s="70">
        <v>52</v>
      </c>
      <c r="D96" s="70">
        <f t="shared" si="1"/>
        <v>134</v>
      </c>
    </row>
    <row r="97" spans="1:14" ht="12.75">
      <c r="A97" s="1" t="s">
        <v>141</v>
      </c>
      <c r="B97" s="70">
        <v>343</v>
      </c>
      <c r="C97" s="70">
        <v>221</v>
      </c>
      <c r="D97" s="70">
        <f t="shared" si="1"/>
        <v>564</v>
      </c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24" customHeight="1">
      <c r="A98" s="58" t="s">
        <v>141</v>
      </c>
      <c r="B98" s="60"/>
      <c r="C98" s="60"/>
      <c r="D98" s="60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0" ht="12.75" customHeight="1">
      <c r="A99" s="89" t="s">
        <v>165</v>
      </c>
      <c r="B99" s="88"/>
      <c r="C99" s="88"/>
      <c r="D99" s="88"/>
      <c r="E99" s="88"/>
      <c r="F99" s="88"/>
      <c r="G99" s="88"/>
      <c r="H99" s="88"/>
      <c r="I99" s="88"/>
      <c r="J99" s="88"/>
    </row>
  </sheetData>
  <mergeCells count="9">
    <mergeCell ref="A99:J99"/>
    <mergeCell ref="B52:D52"/>
    <mergeCell ref="F52:H52"/>
    <mergeCell ref="J52:L52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rowBreaks count="1" manualBreakCount="1">
    <brk id="5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L31" sqref="L31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7" customHeight="1">
      <c r="A1" s="91" t="s">
        <v>128</v>
      </c>
      <c r="B1" s="91"/>
      <c r="C1" s="91"/>
      <c r="D1" s="91"/>
      <c r="E1" s="91"/>
      <c r="F1" s="91"/>
      <c r="G1" s="91"/>
      <c r="H1" s="88"/>
      <c r="I1" s="88"/>
    </row>
    <row r="2" spans="1:9" ht="7.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26.25" customHeight="1">
      <c r="A3" s="92" t="s">
        <v>129</v>
      </c>
      <c r="B3" s="92"/>
      <c r="C3" s="92"/>
      <c r="D3" s="92"/>
      <c r="E3" s="92"/>
      <c r="F3" s="92"/>
      <c r="G3" s="92"/>
      <c r="H3" s="92"/>
      <c r="I3" s="92"/>
    </row>
    <row r="4" spans="1:9" ht="18.75" customHeight="1">
      <c r="A4" s="39" t="s">
        <v>104</v>
      </c>
      <c r="B4" s="55" t="s">
        <v>60</v>
      </c>
      <c r="C4" s="17"/>
      <c r="D4" s="40"/>
      <c r="E4" s="55" t="s">
        <v>61</v>
      </c>
      <c r="F4" s="17"/>
      <c r="G4" s="40"/>
      <c r="H4" s="82" t="s">
        <v>2</v>
      </c>
      <c r="I4" s="82"/>
    </row>
    <row r="5" spans="1:9" ht="15" customHeight="1">
      <c r="A5" s="41" t="s">
        <v>66</v>
      </c>
      <c r="B5" s="4" t="s">
        <v>0</v>
      </c>
      <c r="C5" s="4" t="s">
        <v>65</v>
      </c>
      <c r="D5" s="4"/>
      <c r="E5" s="4" t="s">
        <v>0</v>
      </c>
      <c r="F5" s="4" t="s">
        <v>65</v>
      </c>
      <c r="G5" s="4"/>
      <c r="H5" s="4" t="s">
        <v>0</v>
      </c>
      <c r="I5" s="4" t="s">
        <v>65</v>
      </c>
    </row>
    <row r="6" spans="1:9" ht="18.75" customHeight="1">
      <c r="A6" s="51" t="s">
        <v>73</v>
      </c>
      <c r="B6" s="20"/>
      <c r="C6" s="52"/>
      <c r="D6" s="52"/>
      <c r="E6" s="20"/>
      <c r="F6" s="52"/>
      <c r="G6" s="52"/>
      <c r="H6" s="20"/>
      <c r="I6" s="61"/>
    </row>
    <row r="7" spans="1:9" ht="12.75" customHeight="1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67</v>
      </c>
      <c r="B8" s="64">
        <v>309</v>
      </c>
      <c r="C8" s="65">
        <v>4.9</v>
      </c>
      <c r="D8" s="64"/>
      <c r="E8" s="64">
        <v>216</v>
      </c>
      <c r="F8" s="65">
        <v>3.5</v>
      </c>
      <c r="G8" s="64"/>
      <c r="H8" s="64">
        <f>B8+E8</f>
        <v>525</v>
      </c>
      <c r="I8" s="65">
        <f>C8+F8</f>
        <v>8.4</v>
      </c>
    </row>
    <row r="9" spans="1:9" ht="12.75">
      <c r="A9" s="38" t="s">
        <v>75</v>
      </c>
      <c r="B9" s="64">
        <v>240</v>
      </c>
      <c r="C9" s="65">
        <v>10.4</v>
      </c>
      <c r="D9" s="64"/>
      <c r="E9" s="64">
        <v>161</v>
      </c>
      <c r="F9" s="65">
        <v>6.9</v>
      </c>
      <c r="G9" s="64"/>
      <c r="H9" s="64">
        <f>B9+E9</f>
        <v>401</v>
      </c>
      <c r="I9" s="65">
        <f>C9+F9</f>
        <v>17.3</v>
      </c>
    </row>
    <row r="10" spans="1:9" ht="22.5">
      <c r="A10" s="38" t="s">
        <v>77</v>
      </c>
      <c r="B10" s="64"/>
      <c r="C10" s="65"/>
      <c r="D10" s="64"/>
      <c r="E10" s="64"/>
      <c r="F10" s="65"/>
      <c r="G10" s="64"/>
      <c r="H10" s="64"/>
      <c r="I10" s="65"/>
    </row>
    <row r="11" spans="1:9" ht="12.75">
      <c r="A11" s="1" t="s">
        <v>67</v>
      </c>
      <c r="B11" s="64">
        <v>15232</v>
      </c>
      <c r="C11" s="65">
        <v>231.2</v>
      </c>
      <c r="D11" s="64"/>
      <c r="E11" s="64">
        <v>9583</v>
      </c>
      <c r="F11" s="65">
        <v>148.3</v>
      </c>
      <c r="G11" s="64"/>
      <c r="H11" s="64">
        <f>B11+E11</f>
        <v>24815</v>
      </c>
      <c r="I11" s="65">
        <f>C11+F11</f>
        <v>379.5</v>
      </c>
    </row>
    <row r="12" spans="1:9" ht="12.75">
      <c r="A12" s="38" t="s">
        <v>75</v>
      </c>
      <c r="B12" s="64">
        <v>12616</v>
      </c>
      <c r="C12" s="65">
        <v>618.9</v>
      </c>
      <c r="D12" s="64"/>
      <c r="E12" s="64">
        <v>8110</v>
      </c>
      <c r="F12" s="65">
        <v>406.3</v>
      </c>
      <c r="G12" s="64"/>
      <c r="H12" s="64">
        <f>B12+E12</f>
        <v>20726</v>
      </c>
      <c r="I12" s="65">
        <f>C12+F12</f>
        <v>1025.2</v>
      </c>
    </row>
    <row r="13" spans="1:9" ht="12.75">
      <c r="A13" s="7" t="s">
        <v>122</v>
      </c>
      <c r="B13" s="64"/>
      <c r="C13" s="65"/>
      <c r="D13" s="64"/>
      <c r="E13" s="64"/>
      <c r="F13" s="65"/>
      <c r="G13" s="64"/>
      <c r="H13" s="64"/>
      <c r="I13" s="65"/>
    </row>
    <row r="14" spans="1:9" ht="12.75">
      <c r="A14" s="7" t="s">
        <v>74</v>
      </c>
      <c r="B14" s="64">
        <v>15523</v>
      </c>
      <c r="C14" s="65">
        <v>236.1</v>
      </c>
      <c r="D14" s="64"/>
      <c r="E14" s="64">
        <v>9786</v>
      </c>
      <c r="F14" s="65">
        <v>151.8</v>
      </c>
      <c r="G14" s="64"/>
      <c r="H14" s="64">
        <f>B14+E14</f>
        <v>25309</v>
      </c>
      <c r="I14" s="65">
        <f>I8+I11</f>
        <v>387.9</v>
      </c>
    </row>
    <row r="15" spans="1:9" ht="12.75">
      <c r="A15" s="7" t="s">
        <v>75</v>
      </c>
      <c r="B15" s="64">
        <v>12841</v>
      </c>
      <c r="C15" s="65">
        <v>629.3</v>
      </c>
      <c r="D15" s="64"/>
      <c r="E15" s="64">
        <v>8262</v>
      </c>
      <c r="F15" s="65">
        <v>413.2</v>
      </c>
      <c r="G15" s="64"/>
      <c r="H15" s="64">
        <f>B15+E15</f>
        <v>21103</v>
      </c>
      <c r="I15" s="65">
        <f>I9+I12</f>
        <v>1042.5</v>
      </c>
    </row>
    <row r="16" spans="1:9" ht="16.5" customHeight="1">
      <c r="A16" s="56" t="s">
        <v>72</v>
      </c>
      <c r="B16" s="64"/>
      <c r="C16" s="65"/>
      <c r="D16" s="64"/>
      <c r="E16" s="64"/>
      <c r="F16" s="65"/>
      <c r="G16" s="64"/>
      <c r="H16" s="64"/>
      <c r="I16" s="65"/>
    </row>
    <row r="17" spans="1:9" ht="12.75">
      <c r="A17" s="1" t="s">
        <v>4</v>
      </c>
      <c r="B17" s="64"/>
      <c r="C17" s="65"/>
      <c r="D17" s="64"/>
      <c r="E17" s="64"/>
      <c r="F17" s="65"/>
      <c r="G17" s="64"/>
      <c r="H17" s="64"/>
      <c r="I17" s="65"/>
    </row>
    <row r="18" spans="1:9" ht="12.75">
      <c r="A18" s="1" t="s">
        <v>68</v>
      </c>
      <c r="B18" s="64">
        <v>46</v>
      </c>
      <c r="C18" s="65">
        <v>0.1</v>
      </c>
      <c r="D18" s="64"/>
      <c r="E18" s="64">
        <v>33</v>
      </c>
      <c r="F18" s="65">
        <v>0.1</v>
      </c>
      <c r="G18" s="64"/>
      <c r="H18" s="64">
        <f aca="true" t="shared" si="0" ref="H18:I20">B18+E18</f>
        <v>79</v>
      </c>
      <c r="I18" s="65">
        <f t="shared" si="0"/>
        <v>0.2</v>
      </c>
    </row>
    <row r="19" spans="1:9" ht="12.75">
      <c r="A19" s="38" t="s">
        <v>69</v>
      </c>
      <c r="B19" s="64">
        <v>42</v>
      </c>
      <c r="C19" s="65">
        <v>0.2</v>
      </c>
      <c r="D19" s="64"/>
      <c r="E19" s="64">
        <v>28</v>
      </c>
      <c r="F19" s="65">
        <v>0.2</v>
      </c>
      <c r="G19" s="64"/>
      <c r="H19" s="64">
        <f t="shared" si="0"/>
        <v>70</v>
      </c>
      <c r="I19" s="65">
        <f t="shared" si="0"/>
        <v>0.4</v>
      </c>
    </row>
    <row r="20" spans="1:9" ht="12.75">
      <c r="A20" s="1" t="s">
        <v>70</v>
      </c>
      <c r="B20" s="64">
        <v>64</v>
      </c>
      <c r="C20" s="65">
        <v>1.8</v>
      </c>
      <c r="D20" s="64"/>
      <c r="E20" s="64">
        <v>27</v>
      </c>
      <c r="F20" s="65">
        <v>0.7</v>
      </c>
      <c r="G20" s="64"/>
      <c r="H20" s="64">
        <f t="shared" si="0"/>
        <v>91</v>
      </c>
      <c r="I20" s="65">
        <f t="shared" si="0"/>
        <v>2.5</v>
      </c>
    </row>
    <row r="21" spans="1:9" ht="12.75">
      <c r="A21" s="1" t="s">
        <v>71</v>
      </c>
      <c r="B21" s="71" t="s">
        <v>154</v>
      </c>
      <c r="C21" s="79">
        <v>0</v>
      </c>
      <c r="D21" s="64"/>
      <c r="E21" s="71" t="s">
        <v>154</v>
      </c>
      <c r="F21" s="79">
        <v>0</v>
      </c>
      <c r="G21" s="64"/>
      <c r="H21" s="71" t="s">
        <v>154</v>
      </c>
      <c r="I21" s="79">
        <v>0</v>
      </c>
    </row>
    <row r="22" spans="1:9" ht="12.75">
      <c r="A22" s="1" t="s">
        <v>123</v>
      </c>
      <c r="B22" s="64">
        <v>118</v>
      </c>
      <c r="C22" s="65">
        <v>2</v>
      </c>
      <c r="D22" s="64"/>
      <c r="E22" s="64">
        <v>64</v>
      </c>
      <c r="F22" s="65">
        <v>0.9</v>
      </c>
      <c r="G22" s="64"/>
      <c r="H22" s="64">
        <f>B22+E22</f>
        <v>182</v>
      </c>
      <c r="I22" s="65">
        <f>C22+F22</f>
        <v>2.9</v>
      </c>
    </row>
    <row r="23" spans="1:9" ht="22.5">
      <c r="A23" s="38" t="s">
        <v>76</v>
      </c>
      <c r="B23" s="64"/>
      <c r="C23" s="65"/>
      <c r="D23" s="64"/>
      <c r="E23" s="64"/>
      <c r="F23" s="65"/>
      <c r="G23" s="64"/>
      <c r="H23" s="64"/>
      <c r="I23" s="65"/>
    </row>
    <row r="24" spans="1:9" ht="12.75">
      <c r="A24" s="1" t="s">
        <v>68</v>
      </c>
      <c r="B24" s="64">
        <v>4239</v>
      </c>
      <c r="C24" s="65">
        <v>10.2</v>
      </c>
      <c r="D24" s="64"/>
      <c r="E24" s="64">
        <v>3216</v>
      </c>
      <c r="F24" s="65">
        <v>8.4</v>
      </c>
      <c r="G24" s="64"/>
      <c r="H24" s="64">
        <f aca="true" t="shared" si="1" ref="H24:I29">B24+E24</f>
        <v>7455</v>
      </c>
      <c r="I24" s="65">
        <f t="shared" si="1"/>
        <v>18.6</v>
      </c>
    </row>
    <row r="25" spans="1:9" ht="12.75">
      <c r="A25" s="38" t="s">
        <v>69</v>
      </c>
      <c r="B25" s="64">
        <v>3151</v>
      </c>
      <c r="C25" s="65">
        <v>24.9</v>
      </c>
      <c r="D25" s="64"/>
      <c r="E25" s="64">
        <v>2459</v>
      </c>
      <c r="F25" s="65">
        <v>21.3</v>
      </c>
      <c r="G25" s="64"/>
      <c r="H25" s="64">
        <f t="shared" si="1"/>
        <v>5610</v>
      </c>
      <c r="I25" s="65">
        <f t="shared" si="1"/>
        <v>46.2</v>
      </c>
    </row>
    <row r="26" spans="1:9" ht="12.75">
      <c r="A26" s="1" t="s">
        <v>70</v>
      </c>
      <c r="B26" s="64">
        <v>5617</v>
      </c>
      <c r="C26" s="65">
        <v>166.7</v>
      </c>
      <c r="D26" s="64"/>
      <c r="E26" s="64">
        <v>3725</v>
      </c>
      <c r="F26" s="65">
        <v>115.9</v>
      </c>
      <c r="G26" s="64"/>
      <c r="H26" s="64">
        <f t="shared" si="1"/>
        <v>9342</v>
      </c>
      <c r="I26" s="65">
        <f t="shared" si="1"/>
        <v>282.6</v>
      </c>
    </row>
    <row r="27" spans="1:9" ht="12.75">
      <c r="A27" s="1" t="s">
        <v>71</v>
      </c>
      <c r="B27" s="64">
        <v>30</v>
      </c>
      <c r="C27" s="65">
        <v>0.4</v>
      </c>
      <c r="D27" s="64"/>
      <c r="E27" s="64">
        <v>19</v>
      </c>
      <c r="F27" s="65">
        <v>0.2</v>
      </c>
      <c r="G27" s="64"/>
      <c r="H27" s="64">
        <f t="shared" si="1"/>
        <v>49</v>
      </c>
      <c r="I27" s="65">
        <f t="shared" si="1"/>
        <v>0.6000000000000001</v>
      </c>
    </row>
    <row r="28" spans="1:10" ht="12.75">
      <c r="A28" s="1" t="s">
        <v>124</v>
      </c>
      <c r="B28" s="64">
        <v>7300</v>
      </c>
      <c r="C28" s="65">
        <v>202.2</v>
      </c>
      <c r="D28" s="64"/>
      <c r="E28" s="64">
        <v>5024</v>
      </c>
      <c r="F28" s="65">
        <v>145.8</v>
      </c>
      <c r="G28" s="64"/>
      <c r="H28" s="64">
        <f t="shared" si="1"/>
        <v>12324</v>
      </c>
      <c r="I28" s="65">
        <f t="shared" si="1"/>
        <v>348</v>
      </c>
      <c r="J28" s="49"/>
    </row>
    <row r="29" spans="1:9" ht="12.75">
      <c r="A29" s="7" t="s">
        <v>125</v>
      </c>
      <c r="B29" s="64">
        <v>7473</v>
      </c>
      <c r="C29" s="65">
        <v>205.9</v>
      </c>
      <c r="D29" s="64"/>
      <c r="E29" s="64">
        <v>5128</v>
      </c>
      <c r="F29" s="65">
        <v>147.9</v>
      </c>
      <c r="G29" s="64"/>
      <c r="H29" s="64">
        <f t="shared" si="1"/>
        <v>12601</v>
      </c>
      <c r="I29" s="65">
        <f t="shared" si="1"/>
        <v>353.8</v>
      </c>
    </row>
    <row r="30" spans="1:10" ht="16.5" customHeight="1">
      <c r="A30" s="62" t="s">
        <v>126</v>
      </c>
      <c r="B30" s="64"/>
      <c r="C30" s="65">
        <f>C29+C15</f>
        <v>835.1999999999999</v>
      </c>
      <c r="D30" s="64"/>
      <c r="E30" s="64"/>
      <c r="F30" s="65">
        <f>F29+F15</f>
        <v>561.1</v>
      </c>
      <c r="G30" s="64"/>
      <c r="H30" s="64"/>
      <c r="I30" s="65">
        <f>C30+F30</f>
        <v>1396.3</v>
      </c>
      <c r="J30" s="49"/>
    </row>
    <row r="31" spans="1:9" ht="24" customHeight="1">
      <c r="A31" s="63"/>
      <c r="B31" s="60"/>
      <c r="C31" s="60"/>
      <c r="D31" s="60"/>
      <c r="E31" s="60"/>
      <c r="F31" s="60"/>
      <c r="G31" s="60"/>
      <c r="H31" s="60"/>
      <c r="I31" s="60"/>
    </row>
    <row r="32" spans="1:9" ht="39" customHeight="1">
      <c r="A32" s="89" t="s">
        <v>127</v>
      </c>
      <c r="B32" s="89"/>
      <c r="C32" s="89"/>
      <c r="D32" s="89"/>
      <c r="E32" s="89"/>
      <c r="F32" s="89"/>
      <c r="G32" s="89"/>
      <c r="H32" s="86"/>
      <c r="I32" s="86"/>
    </row>
    <row r="33" ht="12.75" customHeight="1"/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30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31"/>
      <c r="B42" s="35"/>
      <c r="C42" s="35"/>
      <c r="D42" s="35"/>
      <c r="E42" s="35"/>
      <c r="F42" s="35"/>
      <c r="G42" s="35"/>
      <c r="H42" s="35"/>
      <c r="I42" s="35"/>
      <c r="J42" s="29"/>
    </row>
    <row r="43" spans="1:10" ht="12.75">
      <c r="A43" s="31"/>
      <c r="B43" s="29"/>
      <c r="C43" s="29"/>
      <c r="D43" s="29"/>
      <c r="E43" s="29"/>
      <c r="F43" s="29"/>
      <c r="G43" s="29"/>
      <c r="H43" s="29"/>
      <c r="I43" s="29"/>
      <c r="J43" s="9"/>
    </row>
    <row r="44" spans="1:10" ht="12.75">
      <c r="A44" s="32"/>
      <c r="B44" s="28"/>
      <c r="C44" s="28"/>
      <c r="D44" s="28"/>
      <c r="E44" s="28"/>
      <c r="F44" s="28"/>
      <c r="G44" s="28"/>
      <c r="H44" s="28"/>
      <c r="I44" s="28"/>
      <c r="J44" s="24"/>
    </row>
    <row r="45" spans="1:10" ht="12.75">
      <c r="A45" s="27"/>
      <c r="B45" s="28"/>
      <c r="C45" s="28"/>
      <c r="D45" s="28"/>
      <c r="E45" s="28"/>
      <c r="F45" s="28"/>
      <c r="G45" s="28"/>
      <c r="H45" s="33"/>
      <c r="I45" s="28"/>
      <c r="J45" s="24"/>
    </row>
    <row r="46" spans="1:10" ht="12.75">
      <c r="A46" s="31"/>
      <c r="B46" s="28"/>
      <c r="C46" s="28"/>
      <c r="D46" s="28"/>
      <c r="E46" s="28"/>
      <c r="F46" s="28"/>
      <c r="G46" s="28"/>
      <c r="H46" s="28"/>
      <c r="I46" s="28"/>
      <c r="J46" s="24"/>
    </row>
    <row r="47" spans="1:10" ht="12.75">
      <c r="A47" s="27"/>
      <c r="B47" s="28"/>
      <c r="C47" s="28"/>
      <c r="D47" s="28"/>
      <c r="E47" s="28"/>
      <c r="F47" s="28"/>
      <c r="G47" s="28"/>
      <c r="H47" s="28"/>
      <c r="I47" s="28"/>
      <c r="J47" s="24"/>
    </row>
    <row r="48" spans="1:10" ht="12.75">
      <c r="A48" s="27"/>
      <c r="B48" s="28"/>
      <c r="C48" s="28"/>
      <c r="D48" s="28"/>
      <c r="E48" s="28"/>
      <c r="F48" s="28"/>
      <c r="G48" s="28"/>
      <c r="H48" s="28"/>
      <c r="I48" s="28"/>
      <c r="J48" s="24"/>
    </row>
    <row r="49" spans="1:10" ht="14.25" customHeight="1">
      <c r="A49" s="27"/>
      <c r="B49" s="28"/>
      <c r="C49" s="28"/>
      <c r="D49" s="28"/>
      <c r="E49" s="28"/>
      <c r="F49" s="28"/>
      <c r="G49" s="28"/>
      <c r="H49" s="28"/>
      <c r="I49" s="28"/>
      <c r="J49" s="24"/>
    </row>
    <row r="50" spans="1:10" ht="18" customHeight="1">
      <c r="A50" s="34"/>
      <c r="B50" s="28"/>
      <c r="C50" s="28"/>
      <c r="D50" s="28"/>
      <c r="E50" s="28"/>
      <c r="F50" s="28"/>
      <c r="G50" s="28"/>
      <c r="H50" s="28"/>
      <c r="I50" s="28"/>
      <c r="J50" s="24"/>
    </row>
    <row r="51" spans="1:10" ht="12.75">
      <c r="A51" s="27"/>
      <c r="B51" s="28"/>
      <c r="C51" s="28"/>
      <c r="D51" s="28"/>
      <c r="E51" s="28"/>
      <c r="F51" s="28"/>
      <c r="G51" s="28"/>
      <c r="H51" s="33"/>
      <c r="I51" s="33"/>
      <c r="J51" s="24"/>
    </row>
    <row r="52" spans="1:10" ht="12.75">
      <c r="A52" s="31"/>
      <c r="B52" s="28"/>
      <c r="C52" s="28"/>
      <c r="D52" s="28"/>
      <c r="E52" s="28"/>
      <c r="F52" s="28"/>
      <c r="G52" s="28"/>
      <c r="H52" s="28"/>
      <c r="I52" s="28"/>
      <c r="J52" s="24"/>
    </row>
    <row r="53" spans="1:10" ht="12.75">
      <c r="A53" s="27"/>
      <c r="B53" s="28"/>
      <c r="C53" s="28"/>
      <c r="D53" s="28"/>
      <c r="E53" s="28"/>
      <c r="F53" s="28"/>
      <c r="G53" s="28"/>
      <c r="H53" s="28"/>
      <c r="I53" s="28"/>
      <c r="J53" s="24"/>
    </row>
    <row r="54" spans="1:10" ht="12.75" customHeight="1">
      <c r="A54" s="27"/>
      <c r="B54" s="28"/>
      <c r="C54" s="28"/>
      <c r="D54" s="28"/>
      <c r="E54" s="28"/>
      <c r="F54" s="28"/>
      <c r="G54" s="28"/>
      <c r="H54" s="28"/>
      <c r="I54" s="28"/>
      <c r="J54" s="24"/>
    </row>
    <row r="55" spans="1:10" ht="12.75">
      <c r="A55" s="27"/>
      <c r="B55" s="28"/>
      <c r="C55" s="28"/>
      <c r="D55" s="28"/>
      <c r="E55" s="28"/>
      <c r="F55" s="28"/>
      <c r="G55" s="28"/>
      <c r="H55" s="28"/>
      <c r="I55" s="33"/>
      <c r="J55" s="24"/>
    </row>
    <row r="56" spans="1:10" ht="18" customHeight="1">
      <c r="A56" s="34"/>
      <c r="B56" s="28"/>
      <c r="C56" s="28"/>
      <c r="D56" s="28"/>
      <c r="E56" s="28"/>
      <c r="F56" s="28"/>
      <c r="G56" s="28"/>
      <c r="H56" s="28"/>
      <c r="I56" s="28"/>
      <c r="J56" s="24"/>
    </row>
    <row r="57" spans="1:10" ht="12.75">
      <c r="A57" s="27"/>
      <c r="B57" s="28"/>
      <c r="C57" s="28"/>
      <c r="D57" s="28"/>
      <c r="E57" s="28"/>
      <c r="F57" s="28"/>
      <c r="G57" s="28"/>
      <c r="H57" s="28"/>
      <c r="I57" s="28"/>
      <c r="J57" s="24"/>
    </row>
    <row r="58" spans="1:10" ht="12.75">
      <c r="A58" s="31"/>
      <c r="B58" s="28"/>
      <c r="C58" s="28"/>
      <c r="D58" s="28"/>
      <c r="E58" s="28"/>
      <c r="F58" s="28"/>
      <c r="G58" s="28"/>
      <c r="H58" s="28"/>
      <c r="I58" s="28"/>
      <c r="J58" s="24"/>
    </row>
    <row r="59" spans="1:10" ht="12.75">
      <c r="A59" s="27"/>
      <c r="B59" s="28"/>
      <c r="C59" s="28"/>
      <c r="D59" s="28"/>
      <c r="E59" s="28"/>
      <c r="F59" s="28"/>
      <c r="G59" s="28"/>
      <c r="H59" s="28"/>
      <c r="I59" s="28"/>
      <c r="J59" s="24"/>
    </row>
    <row r="60" spans="1:10" ht="12.75">
      <c r="A60" s="27"/>
      <c r="B60" s="28"/>
      <c r="C60" s="28"/>
      <c r="D60" s="28"/>
      <c r="E60" s="28"/>
      <c r="F60" s="28"/>
      <c r="G60" s="28"/>
      <c r="H60" s="28"/>
      <c r="I60" s="28"/>
      <c r="J60" s="24"/>
    </row>
    <row r="61" spans="1:10" ht="12.75">
      <c r="A61" s="27"/>
      <c r="B61" s="28"/>
      <c r="C61" s="28"/>
      <c r="D61" s="28"/>
      <c r="E61" s="28"/>
      <c r="F61" s="28"/>
      <c r="G61" s="28"/>
      <c r="H61" s="33"/>
      <c r="I61" s="28"/>
      <c r="J61" s="24"/>
    </row>
    <row r="62" spans="1:10" ht="21" customHeight="1">
      <c r="A62" s="27"/>
      <c r="B62" s="28"/>
      <c r="C62" s="28"/>
      <c r="D62" s="28"/>
      <c r="E62" s="28"/>
      <c r="F62" s="28"/>
      <c r="G62" s="28"/>
      <c r="H62" s="28"/>
      <c r="I62" s="28"/>
      <c r="J62" s="24"/>
    </row>
    <row r="63" spans="1:10" ht="12.75">
      <c r="A63" s="21"/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 customHeight="1"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>
      <c r="A65" s="21"/>
      <c r="B65" s="24"/>
      <c r="C65" s="24"/>
      <c r="D65" s="24"/>
      <c r="E65" s="24"/>
      <c r="F65" s="24"/>
      <c r="G65" s="24"/>
      <c r="H65" s="25"/>
      <c r="I65" s="25"/>
      <c r="J65" s="24"/>
    </row>
    <row r="66" spans="1:10" ht="12.75">
      <c r="A66" s="22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21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1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21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>
      <c r="A70" s="21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21"/>
      <c r="B71" s="24"/>
      <c r="C71" s="24"/>
      <c r="D71" s="24"/>
      <c r="E71" s="24"/>
      <c r="F71" s="24"/>
      <c r="G71" s="24"/>
      <c r="H71" s="25"/>
      <c r="I71" s="25"/>
      <c r="J71" s="24"/>
    </row>
    <row r="72" spans="1:10" ht="12.75">
      <c r="A72" s="27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7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</row>
  </sheetData>
  <mergeCells count="4">
    <mergeCell ref="H4:I4"/>
    <mergeCell ref="A1:I1"/>
    <mergeCell ref="A3:I3"/>
    <mergeCell ref="A32:I3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2006-11-26T08:26:08Z</cp:lastPrinted>
  <dcterms:created xsi:type="dcterms:W3CDTF">2001-10-25T09:10:40Z</dcterms:created>
  <dcterms:modified xsi:type="dcterms:W3CDTF">2007-05-30T07:25:06Z</dcterms:modified>
  <cp:category/>
  <cp:version/>
  <cp:contentType/>
  <cp:contentStatus/>
</cp:coreProperties>
</file>