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" windowWidth="12120" windowHeight="9060" tabRatio="813" activeTab="0"/>
  </bookViews>
  <sheets>
    <sheet name="Tabell 1.1" sheetId="1" r:id="rId1"/>
    <sheet name="Tabell 1.2" sheetId="2" r:id="rId2"/>
    <sheet name="Tabell 1.3" sheetId="3" r:id="rId3"/>
    <sheet name="Tabell 1.4" sheetId="4" r:id="rId4"/>
    <sheet name="Tabell 1.5" sheetId="5" r:id="rId5"/>
    <sheet name="Tabell 1.6" sheetId="6" r:id="rId6"/>
    <sheet name="Tabell  1.7" sheetId="7" r:id="rId7"/>
    <sheet name="Tabell  1.8" sheetId="8" r:id="rId8"/>
    <sheet name="Tabell 1.9-1.10" sheetId="9" r:id="rId9"/>
    <sheet name="Tabell  1.11" sheetId="10" r:id="rId10"/>
    <sheet name="Tabell  1.12" sheetId="11" r:id="rId11"/>
    <sheet name="Tabell 1.13" sheetId="12" r:id="rId12"/>
    <sheet name="Tabell 1.14" sheetId="13" r:id="rId13"/>
  </sheets>
  <definedNames>
    <definedName name="_xlnm.Print_Area" localSheetId="6">'Tabell  1.7'!$A$1:$L$51</definedName>
    <definedName name="_xlnm.Print_Area" localSheetId="0">'Tabell 1.1'!$A$1:$L$25</definedName>
    <definedName name="_xlnm.Print_Area" localSheetId="11">'Tabell 1.13'!$A$1:$G$28</definedName>
    <definedName name="_xlnm.Print_Area" localSheetId="12">'Tabell 1.14'!$A$1:$I$28</definedName>
    <definedName name="_xlnm.Print_Area" localSheetId="1">'Tabell 1.2'!$A$1:$L$31</definedName>
    <definedName name="_xlnm.Print_Area" localSheetId="3">'Tabell 1.4'!$A$1:$L$45</definedName>
  </definedNames>
  <calcPr fullCalcOnLoad="1"/>
</workbook>
</file>

<file path=xl/sharedStrings.xml><?xml version="1.0" encoding="utf-8"?>
<sst xmlns="http://schemas.openxmlformats.org/spreadsheetml/2006/main" count="460" uniqueCount="152">
  <si>
    <t>Antal personer</t>
  </si>
  <si>
    <t>Total skuld, miljoner kr</t>
  </si>
  <si>
    <t>Genomsnittlig skuld, kr</t>
  </si>
  <si>
    <t>Samtliga</t>
  </si>
  <si>
    <t>Återbetalningsskyldiga</t>
  </si>
  <si>
    <t>Ej återbetalningsskyldiga</t>
  </si>
  <si>
    <t>Män</t>
  </si>
  <si>
    <t>Kvinnor</t>
  </si>
  <si>
    <t>Summa</t>
  </si>
  <si>
    <t>Skuld, kr</t>
  </si>
  <si>
    <t>Antal</t>
  </si>
  <si>
    <t>%</t>
  </si>
  <si>
    <t xml:space="preserve">Antal </t>
  </si>
  <si>
    <t>Nya återbetalningsskyldiga</t>
  </si>
  <si>
    <t>Tidigare återbetalningsskyldiga</t>
  </si>
  <si>
    <t>Alla återbetalningsskyldiga</t>
  </si>
  <si>
    <t>Ålder</t>
  </si>
  <si>
    <t>Total debiterad avgift, miljoner kr</t>
  </si>
  <si>
    <t>Genomsnittlig avgift, kr</t>
  </si>
  <si>
    <t>Samtliga återbetalningsskyldiga</t>
  </si>
  <si>
    <t xml:space="preserve">Män </t>
  </si>
  <si>
    <t xml:space="preserve">  2 000 -   2 999</t>
  </si>
  <si>
    <t xml:space="preserve">  3 000 -   3 999</t>
  </si>
  <si>
    <t xml:space="preserve">10 000 - 14 999    </t>
  </si>
  <si>
    <t>15 000 - 19 999</t>
  </si>
  <si>
    <t xml:space="preserve">  4 000 -   4 999</t>
  </si>
  <si>
    <t xml:space="preserve">Avgiftstyp
</t>
  </si>
  <si>
    <t>Totalt inbetalt 
belopp, kr</t>
  </si>
  <si>
    <t xml:space="preserve">År
</t>
  </si>
  <si>
    <t>Premie totalt, 
kr</t>
  </si>
  <si>
    <t>Inkomst, kr</t>
  </si>
  <si>
    <t>Totalt</t>
  </si>
  <si>
    <t>30 - 39</t>
  </si>
  <si>
    <t>40 - 49</t>
  </si>
  <si>
    <t>50 - 59</t>
  </si>
  <si>
    <t>60 -</t>
  </si>
  <si>
    <t>Uppgift saknas</t>
  </si>
  <si>
    <t>Tabell 1.10    Frivilliga inbetalningar avseende 
                       studiemedel före 1989</t>
  </si>
  <si>
    <t>Genomsnittsskuld</t>
  </si>
  <si>
    <t>Genomsnittsinkomst</t>
  </si>
  <si>
    <t>Genomsnittsårsbelopp</t>
  </si>
  <si>
    <t>Alla</t>
  </si>
  <si>
    <t xml:space="preserve">Kvinnor </t>
  </si>
  <si>
    <t xml:space="preserve">Län
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</si>
  <si>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</si>
  <si>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</si>
  <si>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</si>
  <si>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</si>
  <si>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</si>
  <si>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</si>
  <si>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</si>
  <si>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</si>
  <si>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</si>
  <si>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</si>
  <si>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</si>
  <si>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</si>
  <si>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</si>
  <si>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</si>
  <si>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</si>
  <si>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</si>
  <si>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</si>
  <si>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</si>
  <si>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</si>
  <si>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</si>
  <si>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</si>
  <si>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</si>
  <si>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Belopp, 
mnkr</t>
  </si>
  <si>
    <t>Avgift, kr</t>
  </si>
  <si>
    <t xml:space="preserve">1 000 000 - </t>
  </si>
  <si>
    <t xml:space="preserve">   500 000 - 999 999</t>
  </si>
  <si>
    <t xml:space="preserve">   400 000 - 499 999</t>
  </si>
  <si>
    <t xml:space="preserve">   350 000 - 399 999</t>
  </si>
  <si>
    <t xml:space="preserve">   300 000 - 349 999</t>
  </si>
  <si>
    <t xml:space="preserve">   250 000 - 299 999</t>
  </si>
  <si>
    <t xml:space="preserve">   200 000 - 249 999</t>
  </si>
  <si>
    <t xml:space="preserve">   150 000 - 199 999</t>
  </si>
  <si>
    <t xml:space="preserve">   100 000 - 149 999</t>
  </si>
  <si>
    <t xml:space="preserve">     50 000 -   99 999</t>
  </si>
  <si>
    <t xml:space="preserve">              1 -   49 999</t>
  </si>
  <si>
    <t xml:space="preserve">         1 -   1 999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</si>
  <si>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</si>
  <si>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</si>
  <si>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</si>
  <si>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</si>
  <si>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</si>
  <si>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>25 000 - 49 999</t>
  </si>
  <si>
    <t xml:space="preserve">50 000 - </t>
  </si>
  <si>
    <t xml:space="preserve">     - 29</t>
  </si>
  <si>
    <t xml:space="preserve">60 - </t>
  </si>
  <si>
    <t>1 000 000 -</t>
  </si>
  <si>
    <t xml:space="preserve">   300 000 - 399 999</t>
  </si>
  <si>
    <t xml:space="preserve">   275 000 - 299 999</t>
  </si>
  <si>
    <t xml:space="preserve">   250 000 - 274 999</t>
  </si>
  <si>
    <t xml:space="preserve">   225 000 - 249 999</t>
  </si>
  <si>
    <t xml:space="preserve">   200 000 - 224 999</t>
  </si>
  <si>
    <t xml:space="preserve">   175 000 - 199 999</t>
  </si>
  <si>
    <t xml:space="preserve">   150 000 - 174 999</t>
  </si>
  <si>
    <t xml:space="preserve">   125 000 - 149 999</t>
  </si>
  <si>
    <t xml:space="preserve">   100 000 - 124 999    </t>
  </si>
  <si>
    <t xml:space="preserve">     75 000 -   99 999 </t>
  </si>
  <si>
    <t xml:space="preserve">     50 000 -   74 999</t>
  </si>
  <si>
    <t xml:space="preserve">     25 000 -   49 999</t>
  </si>
  <si>
    <t xml:space="preserve">              1 -   24 999</t>
  </si>
  <si>
    <t xml:space="preserve">              0</t>
  </si>
  <si>
    <t>30-39</t>
  </si>
  <si>
    <t>40-49</t>
  </si>
  <si>
    <t>50-59</t>
  </si>
  <si>
    <t>60-</t>
  </si>
  <si>
    <t>totalt</t>
  </si>
  <si>
    <t>antal</t>
  </si>
  <si>
    <t>20 000 - 24 999</t>
  </si>
  <si>
    <t xml:space="preserve">25 000 - 49 999   </t>
  </si>
  <si>
    <t>1)   De personer som har avgift 0 kr har skuld men saknar avgift p.g.a att hela skulden är debiterad tidigare 
      men inte helt betald eller p.g.a. nedsättning strax före 65 års ålder.</t>
  </si>
  <si>
    <t xml:space="preserve">Samtliga </t>
  </si>
  <si>
    <t>1                Återbetalning av studiemedel för studier före 1989</t>
  </si>
  <si>
    <t>Tabell 1.4     Antal återbetalningsskyldiga som har studiemedel före 1989 fördelade 
                      efter skuldens storlek och kön</t>
  </si>
  <si>
    <t>- 29</t>
  </si>
  <si>
    <t>Tabell 1.2     Antal återbetalningsskyldiga som har studiemedel före 1989 
                      fördelade efter ålder och kön</t>
  </si>
  <si>
    <t>Tabell 1.1     Antal personer som har studiemedel före 1989, total och genomsnittlig 
                      skuld för återbetalningsskyldiga och ej återbetalningsskyldiga</t>
  </si>
  <si>
    <r>
      <t xml:space="preserve">         0</t>
    </r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  </t>
    </r>
  </si>
  <si>
    <t>2004</t>
  </si>
  <si>
    <t xml:space="preserve">                      Number of persons with student loans taken before 1989, total and average debt, 
                      divided into the categories persons obligated to repay and those who are not</t>
  </si>
  <si>
    <t xml:space="preserve">                  Repayment of student loans taken before 1989</t>
  </si>
  <si>
    <t xml:space="preserve">                      Number of persons obligated to repay student loans taken before 1989, 
                      by age and sex</t>
  </si>
  <si>
    <t xml:space="preserve">                      Number of persons obligated to repay student loans taken before 1989, 
                      by sex and size of charge</t>
  </si>
  <si>
    <t xml:space="preserve">                       Voluntary repayment on student loans 
                       taken before 1989</t>
  </si>
  <si>
    <t xml:space="preserve">                      Number of persons obligated to repay student loans taken before 1989, 
                      by size of debt and sex</t>
  </si>
  <si>
    <t>Tabell 1.7     Antal återbetalningsskyldiga som har studiemedel före 1989 fördelade 
                      efter kön och den årliga avgiftens storlek</t>
  </si>
  <si>
    <t>2005</t>
  </si>
  <si>
    <t>Tabell 1.6     Debiterade avgifter, totalt och genomsnittligt fördelat på nya och tidigare 
                      återbetalningsskyldiga som har studiemedel före 1989</t>
  </si>
  <si>
    <t xml:space="preserve">                      Annual charges for student loans taken before 1989, total and average charges, 
                      divided into the categorie persons with first-year obligation to repay and those 
                      with continued obligation to repay</t>
  </si>
  <si>
    <t xml:space="preserve">                      Number of persons with student loans taken before 1989, 
                      by sex and size of debt January 1, 2007</t>
  </si>
  <si>
    <t>Tabell 1.3     Antal personer som har studiemedel före 1989 fördelade 
                      efter kön och skuldens storlek den 1 januari 2007</t>
  </si>
  <si>
    <t>Tabell 1.5     Antal återbetalningsskyldiga som har studiemedel före 1989 fördelade 
                      efter ålder och skuldens storlek den 1 januari 2007</t>
  </si>
  <si>
    <t xml:space="preserve">                      Number of persons obligated to repay student loans taken before 1989, 
                      by age and size of debt January 1, 2007</t>
  </si>
  <si>
    <t>2006</t>
  </si>
  <si>
    <t>Tabell 1.8     Antal återbetalningsskyldiga som har studiemedel före 1989 fördelade 
                      efter ålder samt den årliga avgiftens storlek 2007</t>
  </si>
  <si>
    <t xml:space="preserve">                      Number of persons obligated to repay student loans taken before 1989, 
                      by age and size of charge 2007</t>
  </si>
  <si>
    <t>Nya återbetalningsskyldiga 2007</t>
  </si>
  <si>
    <t>Tabell 1.11    Antal återbetalningsskyldiga 2007 med studiemedel före 1989 fördelade på 
                       ålder och inkomst under inkomståret 2005</t>
  </si>
  <si>
    <t xml:space="preserve">                       Number of persons 2007 obligated to repay student loans taken before 1989, 
                       by age and income during income year 2005</t>
  </si>
  <si>
    <t>Tabell 1.12    Antal återbetalningsskyldiga 2007 med studiemedel före 1989 
                       fördelade på kön och inkomst under inkomståret 2005</t>
  </si>
  <si>
    <t xml:space="preserve">                       Number of persons 2007 obligated to repay student loans taken 
                       before 1989, by sex and income during income year 2005</t>
  </si>
  <si>
    <t>Tabell 1.13    Genomsnittsskuld för bosatta i Sverige med 
                       studiemedel före 1989 fördelade på län och 
                       kön den 1 januari 2007</t>
  </si>
  <si>
    <t xml:space="preserve">                       Average debt for residents in Sweden with 
                       student loans taken before 1989, by sex 
                       and county in Sweden January 1, 2007</t>
  </si>
  <si>
    <t>Tabell 1.14    Genomsnitt av inkomst och årsavgift för återbetalningsskyldiga 
                       bosatta i Sverige med studiemedel före 1989 fördelade på län 
                       och kön den 1 januari 2007</t>
  </si>
  <si>
    <r>
      <t xml:space="preserve">      </t>
    </r>
    <r>
      <rPr>
        <sz val="10"/>
        <rFont val="Arial"/>
        <family val="2"/>
      </rPr>
      <t xml:space="preserve">                 Average income and annual charges for persons obligated to repay 
                       student loans taken before 1989, by sex and county in Sweden 
                       January 1, 2007</t>
    </r>
  </si>
  <si>
    <t>Tabell 1.9     Inbetalda studiemedelsavgifter 2006
                      avseende studiemedel före 1989</t>
  </si>
  <si>
    <t xml:space="preserve">                      Repayment in total 2006 on student 
                      loans taken before 1989</t>
  </si>
  <si>
    <t>Preliminär avgift       2003–2006</t>
  </si>
  <si>
    <t>Kvarstående avgift   2003–2004</t>
  </si>
  <si>
    <t>Frivillig avgift            2006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</si>
</sst>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9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3" fontId="9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2" xfId="0" applyNumberFormat="1" applyFont="1" applyBorder="1" applyAlignment="1">
      <alignment wrapText="1"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3" fontId="2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38100</xdr:rowOff>
    </xdr:from>
    <xdr:to>
      <xdr:col>0</xdr:col>
      <xdr:colOff>1419225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8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0</xdr:col>
      <xdr:colOff>1419225</xdr:colOff>
      <xdr:row>28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28575</xdr:rowOff>
    </xdr:from>
    <xdr:to>
      <xdr:col>0</xdr:col>
      <xdr:colOff>1419225</xdr:colOff>
      <xdr:row>44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38100</xdr:rowOff>
    </xdr:from>
    <xdr:to>
      <xdr:col>0</xdr:col>
      <xdr:colOff>1419225</xdr:colOff>
      <xdr:row>44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486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38100</xdr:rowOff>
    </xdr:from>
    <xdr:to>
      <xdr:col>0</xdr:col>
      <xdr:colOff>1419225</xdr:colOff>
      <xdr:row>18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28575</xdr:rowOff>
    </xdr:from>
    <xdr:to>
      <xdr:col>0</xdr:col>
      <xdr:colOff>1428750</xdr:colOff>
      <xdr:row>19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38100</xdr:rowOff>
    </xdr:from>
    <xdr:to>
      <xdr:col>0</xdr:col>
      <xdr:colOff>1419225</xdr:colOff>
      <xdr:row>50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14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1419225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8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68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21.4218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</cols>
  <sheetData>
    <row r="1" spans="1:12" ht="15.75">
      <c r="A1" s="31" t="s">
        <v>114</v>
      </c>
      <c r="B1" s="32"/>
      <c r="C1" s="32"/>
      <c r="D1" s="32"/>
      <c r="E1" s="32"/>
      <c r="F1" s="32"/>
      <c r="G1" s="32"/>
      <c r="H1" s="32"/>
      <c r="I1" s="32"/>
      <c r="J1" s="26"/>
      <c r="K1" s="26"/>
      <c r="L1" s="26"/>
    </row>
    <row r="2" spans="1:12" ht="12.75" customHeight="1">
      <c r="A2" s="31"/>
      <c r="B2" s="32"/>
      <c r="C2" s="32"/>
      <c r="D2" s="32"/>
      <c r="E2" s="32"/>
      <c r="F2" s="32"/>
      <c r="G2" s="32"/>
      <c r="H2" s="32"/>
      <c r="I2" s="32"/>
      <c r="J2" s="26"/>
      <c r="K2" s="26"/>
      <c r="L2" s="26"/>
    </row>
    <row r="3" spans="1:12" ht="15">
      <c r="A3" s="98" t="s">
        <v>122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2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7" customHeight="1">
      <c r="A5" s="102" t="s">
        <v>118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2.75" customHeight="1">
      <c r="A6" s="102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3" ht="27" customHeight="1">
      <c r="A7" s="100" t="s">
        <v>121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99"/>
    </row>
    <row r="8" spans="1:12" ht="15.75" customHeight="1">
      <c r="A8" s="22"/>
      <c r="B8" s="103">
        <v>38353</v>
      </c>
      <c r="C8" s="103"/>
      <c r="D8" s="103"/>
      <c r="E8" s="33"/>
      <c r="F8" s="103">
        <v>38718</v>
      </c>
      <c r="G8" s="104"/>
      <c r="H8" s="104"/>
      <c r="I8" s="15"/>
      <c r="J8" s="103">
        <v>39083</v>
      </c>
      <c r="K8" s="104"/>
      <c r="L8" s="104"/>
    </row>
    <row r="9" spans="1:13" ht="15" customHeight="1">
      <c r="A9" s="24"/>
      <c r="B9" s="35" t="s">
        <v>6</v>
      </c>
      <c r="C9" s="35" t="s">
        <v>7</v>
      </c>
      <c r="D9" s="35" t="s">
        <v>8</v>
      </c>
      <c r="E9" s="35"/>
      <c r="F9" s="35" t="s">
        <v>6</v>
      </c>
      <c r="G9" s="35" t="s">
        <v>7</v>
      </c>
      <c r="H9" s="35" t="s">
        <v>8</v>
      </c>
      <c r="I9" s="16"/>
      <c r="J9" s="94" t="s">
        <v>6</v>
      </c>
      <c r="K9" s="94" t="s">
        <v>7</v>
      </c>
      <c r="L9" s="94" t="s">
        <v>8</v>
      </c>
      <c r="M9" s="20"/>
    </row>
    <row r="10" spans="1:9" ht="20.25" customHeight="1">
      <c r="A10" s="39" t="s">
        <v>4</v>
      </c>
      <c r="B10" s="2"/>
      <c r="C10" s="2"/>
      <c r="D10" s="2"/>
      <c r="E10" s="2"/>
      <c r="F10" s="2"/>
      <c r="G10" s="2"/>
      <c r="H10" s="2"/>
      <c r="I10" s="23"/>
    </row>
    <row r="11" spans="1:12" ht="15.75" customHeight="1">
      <c r="A11" s="2" t="s">
        <v>0</v>
      </c>
      <c r="B11" s="3">
        <v>158728</v>
      </c>
      <c r="C11" s="3">
        <v>229707</v>
      </c>
      <c r="D11" s="3">
        <f>C11+B11</f>
        <v>388435</v>
      </c>
      <c r="E11" s="3"/>
      <c r="F11" s="3">
        <v>145432</v>
      </c>
      <c r="G11" s="3">
        <v>211130</v>
      </c>
      <c r="H11" s="3">
        <f>F11+G11</f>
        <v>356562</v>
      </c>
      <c r="I11" s="10"/>
      <c r="J11" s="88">
        <v>132230</v>
      </c>
      <c r="K11" s="88">
        <v>193972</v>
      </c>
      <c r="L11" s="88">
        <f>J11+K11</f>
        <v>326202</v>
      </c>
    </row>
    <row r="12" spans="1:12" ht="12.75">
      <c r="A12" s="2" t="s">
        <v>1</v>
      </c>
      <c r="B12" s="36">
        <v>7023</v>
      </c>
      <c r="C12" s="36">
        <v>10840.1</v>
      </c>
      <c r="D12" s="37">
        <f>C12+B12</f>
        <v>17863.1</v>
      </c>
      <c r="E12" s="36"/>
      <c r="F12" s="36">
        <v>6045.179</v>
      </c>
      <c r="G12" s="36">
        <v>9570.297</v>
      </c>
      <c r="H12" s="36">
        <v>15615.476</v>
      </c>
      <c r="I12" s="28"/>
      <c r="J12" s="90">
        <v>5271.3</v>
      </c>
      <c r="K12" s="90">
        <v>8523.5</v>
      </c>
      <c r="L12" s="90">
        <f>J12+K12</f>
        <v>13794.8</v>
      </c>
    </row>
    <row r="13" spans="1:12" ht="12.75">
      <c r="A13" s="2" t="s">
        <v>2</v>
      </c>
      <c r="B13" s="3">
        <v>44245</v>
      </c>
      <c r="C13" s="3">
        <v>47191</v>
      </c>
      <c r="D13" s="3">
        <v>45987</v>
      </c>
      <c r="E13" s="3"/>
      <c r="F13" s="3">
        <v>41567</v>
      </c>
      <c r="G13" s="3">
        <v>45329</v>
      </c>
      <c r="H13" s="3">
        <v>43795</v>
      </c>
      <c r="I13" s="26"/>
      <c r="J13" s="88">
        <v>39865</v>
      </c>
      <c r="K13" s="88">
        <v>43942</v>
      </c>
      <c r="L13" s="88">
        <v>42289</v>
      </c>
    </row>
    <row r="14" spans="1:12" ht="20.25" customHeight="1">
      <c r="A14" s="39" t="s">
        <v>5</v>
      </c>
      <c r="B14" s="3"/>
      <c r="C14" s="3"/>
      <c r="D14" s="3"/>
      <c r="E14" s="3"/>
      <c r="F14" s="3"/>
      <c r="G14" s="3"/>
      <c r="H14" s="3"/>
      <c r="I14" s="10"/>
      <c r="J14" s="88"/>
      <c r="K14" s="88"/>
      <c r="L14" s="88"/>
    </row>
    <row r="15" spans="1:12" ht="15.75" customHeight="1">
      <c r="A15" s="2" t="s">
        <v>0</v>
      </c>
      <c r="B15" s="2">
        <v>5</v>
      </c>
      <c r="C15" s="2">
        <v>14</v>
      </c>
      <c r="D15" s="2">
        <f>C15+B15</f>
        <v>19</v>
      </c>
      <c r="E15" s="3"/>
      <c r="F15" s="2">
        <v>3</v>
      </c>
      <c r="G15" s="2">
        <v>7</v>
      </c>
      <c r="H15" s="2">
        <f>F15+G15</f>
        <v>10</v>
      </c>
      <c r="I15" s="10"/>
      <c r="J15" s="88">
        <v>2</v>
      </c>
      <c r="K15" s="88">
        <v>4</v>
      </c>
      <c r="L15" s="88">
        <f>J15+K15</f>
        <v>6</v>
      </c>
    </row>
    <row r="16" spans="1:12" ht="12.75">
      <c r="A16" s="2" t="s">
        <v>1</v>
      </c>
      <c r="B16" s="2">
        <v>0.1</v>
      </c>
      <c r="C16" s="2">
        <v>0.4</v>
      </c>
      <c r="D16" s="36">
        <f>SUM(B16:C16)</f>
        <v>0.5</v>
      </c>
      <c r="E16" s="36"/>
      <c r="F16" s="76">
        <v>0</v>
      </c>
      <c r="G16" s="2">
        <v>0.3</v>
      </c>
      <c r="H16" s="36">
        <v>0.3</v>
      </c>
      <c r="I16" s="27"/>
      <c r="J16" s="90">
        <v>0.1</v>
      </c>
      <c r="K16" s="90">
        <v>0.1</v>
      </c>
      <c r="L16" s="90">
        <f>J16+K16</f>
        <v>0.2</v>
      </c>
    </row>
    <row r="17" spans="1:12" ht="12.75">
      <c r="A17" s="2" t="s">
        <v>2</v>
      </c>
      <c r="B17" s="3">
        <v>27090</v>
      </c>
      <c r="C17" s="3">
        <v>26213</v>
      </c>
      <c r="D17" s="3">
        <v>26443</v>
      </c>
      <c r="E17" s="3"/>
      <c r="F17" s="3">
        <v>19279</v>
      </c>
      <c r="G17" s="3">
        <v>37856</v>
      </c>
      <c r="H17" s="3">
        <v>32283</v>
      </c>
      <c r="I17" s="10"/>
      <c r="J17" s="88">
        <v>24293</v>
      </c>
      <c r="K17" s="88">
        <v>33804</v>
      </c>
      <c r="L17" s="88">
        <v>30634</v>
      </c>
    </row>
    <row r="18" spans="1:12" ht="20.25" customHeight="1">
      <c r="A18" s="40" t="s">
        <v>3</v>
      </c>
      <c r="B18" s="3"/>
      <c r="C18" s="3"/>
      <c r="D18" s="3"/>
      <c r="E18" s="3"/>
      <c r="F18" s="3"/>
      <c r="G18" s="3"/>
      <c r="H18" s="3"/>
      <c r="I18" s="10"/>
      <c r="J18" s="88"/>
      <c r="K18" s="88"/>
      <c r="L18" s="88"/>
    </row>
    <row r="19" spans="1:12" ht="15.75" customHeight="1">
      <c r="A19" s="2" t="s">
        <v>0</v>
      </c>
      <c r="B19" s="3">
        <f>B15+B11</f>
        <v>158733</v>
      </c>
      <c r="C19" s="3">
        <f>C15+C11</f>
        <v>229721</v>
      </c>
      <c r="D19" s="3">
        <f>C19+B19</f>
        <v>388454</v>
      </c>
      <c r="E19" s="3"/>
      <c r="F19" s="3">
        <f>F11+F15</f>
        <v>145435</v>
      </c>
      <c r="G19" s="3">
        <f>G11+G15</f>
        <v>211137</v>
      </c>
      <c r="H19" s="3">
        <f>H11+H15</f>
        <v>356572</v>
      </c>
      <c r="I19" s="10"/>
      <c r="J19" s="88">
        <f aca="true" t="shared" si="0" ref="J19:L20">J11+J15</f>
        <v>132232</v>
      </c>
      <c r="K19" s="88">
        <f t="shared" si="0"/>
        <v>193976</v>
      </c>
      <c r="L19" s="88">
        <f t="shared" si="0"/>
        <v>326208</v>
      </c>
    </row>
    <row r="20" spans="1:12" ht="12.75">
      <c r="A20" s="2" t="s">
        <v>1</v>
      </c>
      <c r="B20" s="36">
        <f>B12+B16</f>
        <v>7023.1</v>
      </c>
      <c r="C20" s="36">
        <f>C12+C16</f>
        <v>10840.5</v>
      </c>
      <c r="D20" s="36">
        <f>C20+B20</f>
        <v>17863.6</v>
      </c>
      <c r="E20" s="36"/>
      <c r="F20" s="36">
        <v>6045.237</v>
      </c>
      <c r="G20" s="36">
        <v>9570.562</v>
      </c>
      <c r="H20" s="36">
        <v>15615.799</v>
      </c>
      <c r="I20" s="27"/>
      <c r="J20" s="90">
        <f t="shared" si="0"/>
        <v>5271.400000000001</v>
      </c>
      <c r="K20" s="90">
        <f t="shared" si="0"/>
        <v>8523.6</v>
      </c>
      <c r="L20" s="90">
        <f t="shared" si="0"/>
        <v>13795</v>
      </c>
    </row>
    <row r="21" spans="1:12" s="1" customFormat="1" ht="12.75">
      <c r="A21" s="41" t="s">
        <v>2</v>
      </c>
      <c r="B21" s="38">
        <v>44245</v>
      </c>
      <c r="C21" s="38">
        <v>47190</v>
      </c>
      <c r="D21" s="38">
        <v>45986</v>
      </c>
      <c r="E21" s="38"/>
      <c r="F21" s="38">
        <v>41567</v>
      </c>
      <c r="G21" s="38">
        <v>45329</v>
      </c>
      <c r="H21" s="38">
        <v>43794</v>
      </c>
      <c r="I21" s="14"/>
      <c r="J21" s="89">
        <v>39864</v>
      </c>
      <c r="K21" s="89">
        <v>43942</v>
      </c>
      <c r="L21" s="89">
        <v>42289</v>
      </c>
    </row>
    <row r="22" ht="24" customHeight="1">
      <c r="A22" s="1"/>
    </row>
  </sheetData>
  <mergeCells count="7">
    <mergeCell ref="A3:L3"/>
    <mergeCell ref="A7:M7"/>
    <mergeCell ref="A5:L5"/>
    <mergeCell ref="B8:D8"/>
    <mergeCell ref="F8:H8"/>
    <mergeCell ref="A6:L6"/>
    <mergeCell ref="J8:L8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O37" sqref="O37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57421875" style="12" bestFit="1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7" customWidth="1"/>
    <col min="15" max="15" width="3.7109375" style="0" customWidth="1"/>
    <col min="16" max="16" width="1.7109375" style="0" customWidth="1"/>
    <col min="17" max="17" width="6.28125" style="0" customWidth="1"/>
    <col min="18" max="18" width="4.28125" style="7" customWidth="1"/>
  </cols>
  <sheetData>
    <row r="1" spans="1:18" s="8" customFormat="1" ht="24.75" customHeight="1">
      <c r="A1" s="117" t="s">
        <v>139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8" customFormat="1" ht="12.7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s="8" customFormat="1" ht="24.75" customHeight="1">
      <c r="A3" s="123" t="s">
        <v>140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5.75" customHeight="1">
      <c r="A4" s="42" t="s">
        <v>30</v>
      </c>
      <c r="B4" s="119" t="s">
        <v>15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5.75" customHeight="1">
      <c r="A5" s="54"/>
      <c r="B5" s="120" t="s">
        <v>16</v>
      </c>
      <c r="C5" s="120"/>
      <c r="D5" s="120"/>
      <c r="E5" s="121"/>
      <c r="F5" s="121"/>
      <c r="G5" s="121"/>
      <c r="H5" s="120"/>
      <c r="I5" s="120"/>
      <c r="J5" s="120"/>
      <c r="K5" s="120"/>
      <c r="L5" s="120"/>
      <c r="M5" s="120"/>
      <c r="N5" s="122"/>
      <c r="O5" s="122"/>
      <c r="P5" s="4"/>
      <c r="Q5" s="122" t="s">
        <v>31</v>
      </c>
      <c r="R5" s="122"/>
    </row>
    <row r="6" spans="1:18" ht="15.75" customHeight="1">
      <c r="A6" s="54"/>
      <c r="B6" s="116" t="s">
        <v>116</v>
      </c>
      <c r="C6" s="116"/>
      <c r="D6" s="55"/>
      <c r="E6" s="116" t="s">
        <v>32</v>
      </c>
      <c r="F6" s="115"/>
      <c r="G6" s="55"/>
      <c r="H6" s="116" t="s">
        <v>33</v>
      </c>
      <c r="I6" s="116"/>
      <c r="J6" s="55"/>
      <c r="K6" s="116" t="s">
        <v>34</v>
      </c>
      <c r="L6" s="116"/>
      <c r="M6" s="55"/>
      <c r="N6" s="114" t="s">
        <v>35</v>
      </c>
      <c r="O6" s="115"/>
      <c r="P6" s="56"/>
      <c r="Q6" s="57"/>
      <c r="R6" s="58"/>
    </row>
    <row r="7" spans="1:18" ht="15.75" customHeight="1">
      <c r="A7" s="59"/>
      <c r="B7" s="35" t="s">
        <v>10</v>
      </c>
      <c r="C7" s="35" t="s">
        <v>11</v>
      </c>
      <c r="D7" s="35"/>
      <c r="E7" s="35" t="s">
        <v>10</v>
      </c>
      <c r="F7" s="60" t="s">
        <v>11</v>
      </c>
      <c r="G7" s="35"/>
      <c r="H7" s="35" t="s">
        <v>10</v>
      </c>
      <c r="I7" s="35" t="s">
        <v>11</v>
      </c>
      <c r="J7" s="35"/>
      <c r="K7" s="35" t="s">
        <v>10</v>
      </c>
      <c r="L7" s="35" t="s">
        <v>11</v>
      </c>
      <c r="M7" s="35"/>
      <c r="N7" s="61" t="s">
        <v>10</v>
      </c>
      <c r="O7" s="35" t="s">
        <v>11</v>
      </c>
      <c r="P7" s="35"/>
      <c r="Q7" s="35" t="s">
        <v>10</v>
      </c>
      <c r="R7" s="61" t="s">
        <v>11</v>
      </c>
    </row>
    <row r="8" spans="1:18" ht="20.25" customHeight="1">
      <c r="A8" s="4" t="s">
        <v>36</v>
      </c>
      <c r="B8" s="63">
        <v>0</v>
      </c>
      <c r="C8" s="64">
        <v>0</v>
      </c>
      <c r="D8" s="53"/>
      <c r="E8" s="63">
        <v>890</v>
      </c>
      <c r="F8" s="64">
        <f aca="true" t="shared" si="0" ref="F8:F25">E8/$E$26*100</f>
        <v>5.584839357429719</v>
      </c>
      <c r="G8" s="53"/>
      <c r="H8" s="63">
        <v>8801</v>
      </c>
      <c r="I8" s="64">
        <f aca="true" t="shared" si="1" ref="I8:I25">H8/$H$26*100</f>
        <v>3.9765410734537308</v>
      </c>
      <c r="J8" s="53"/>
      <c r="K8" s="63">
        <v>6645</v>
      </c>
      <c r="L8" s="64">
        <f aca="true" t="shared" si="2" ref="L8:L25">K8/$K$26*100</f>
        <v>8.917906942412733</v>
      </c>
      <c r="M8" s="53"/>
      <c r="N8" s="63">
        <v>2894</v>
      </c>
      <c r="O8" s="64">
        <f aca="true" t="shared" si="3" ref="O8:O15">N8/$N$26*100</f>
        <v>20.055440055440055</v>
      </c>
      <c r="P8" s="53"/>
      <c r="Q8" s="63">
        <f>B8+E8+H8+K8+N8</f>
        <v>19230</v>
      </c>
      <c r="R8" s="63">
        <f>Q8/$Q$26*100</f>
        <v>5.895120201592878</v>
      </c>
    </row>
    <row r="9" spans="1:18" ht="12.75">
      <c r="A9" s="62" t="s">
        <v>103</v>
      </c>
      <c r="B9" s="6">
        <v>0</v>
      </c>
      <c r="C9" s="64">
        <v>0</v>
      </c>
      <c r="D9" s="4"/>
      <c r="E9" s="6">
        <v>661</v>
      </c>
      <c r="F9" s="64">
        <f t="shared" si="0"/>
        <v>4.147841365461848</v>
      </c>
      <c r="G9" s="4"/>
      <c r="H9" s="6">
        <v>5868</v>
      </c>
      <c r="I9" s="64">
        <f t="shared" si="1"/>
        <v>2.6513286011846935</v>
      </c>
      <c r="J9" s="2"/>
      <c r="K9" s="6">
        <v>3331</v>
      </c>
      <c r="L9" s="64">
        <f t="shared" si="2"/>
        <v>4.470360876625555</v>
      </c>
      <c r="M9" s="4"/>
      <c r="N9" s="6">
        <v>728</v>
      </c>
      <c r="O9" s="64">
        <f t="shared" si="3"/>
        <v>5.045045045045045</v>
      </c>
      <c r="P9" s="4"/>
      <c r="Q9" s="63">
        <f aca="true" t="shared" si="4" ref="Q9:Q25">B9+E9+H9+K9+N9</f>
        <v>10588</v>
      </c>
      <c r="R9" s="63">
        <f>Q9/$Q$26*100</f>
        <v>3.245841533773551</v>
      </c>
    </row>
    <row r="10" spans="1:18" ht="12.75">
      <c r="A10" s="48" t="s">
        <v>102</v>
      </c>
      <c r="B10" s="3">
        <v>0</v>
      </c>
      <c r="C10" s="64">
        <v>0</v>
      </c>
      <c r="D10" s="2"/>
      <c r="E10" s="3">
        <v>351</v>
      </c>
      <c r="F10" s="64">
        <f t="shared" si="0"/>
        <v>2.2025602409638556</v>
      </c>
      <c r="G10" s="2"/>
      <c r="H10" s="3">
        <v>3516</v>
      </c>
      <c r="I10" s="64">
        <f t="shared" si="1"/>
        <v>1.588628384758927</v>
      </c>
      <c r="J10" s="2"/>
      <c r="K10" s="3">
        <v>1504</v>
      </c>
      <c r="L10" s="64">
        <f t="shared" si="2"/>
        <v>2.018439735348194</v>
      </c>
      <c r="M10" s="2"/>
      <c r="N10" s="3">
        <v>389</v>
      </c>
      <c r="O10" s="64">
        <f t="shared" si="3"/>
        <v>2.6957726957726957</v>
      </c>
      <c r="P10" s="2"/>
      <c r="Q10" s="63">
        <f t="shared" si="4"/>
        <v>5760</v>
      </c>
      <c r="R10" s="63">
        <f>Q10/$Q$26*100</f>
        <v>1.7657770338624534</v>
      </c>
    </row>
    <row r="11" spans="1:18" ht="12.75">
      <c r="A11" s="48" t="s">
        <v>101</v>
      </c>
      <c r="B11" s="3">
        <v>0</v>
      </c>
      <c r="C11" s="64">
        <v>0</v>
      </c>
      <c r="D11" s="2"/>
      <c r="E11" s="3">
        <v>280</v>
      </c>
      <c r="F11" s="64">
        <f t="shared" si="0"/>
        <v>1.7570281124497993</v>
      </c>
      <c r="G11" s="2"/>
      <c r="H11" s="3">
        <v>2358</v>
      </c>
      <c r="I11" s="64">
        <f t="shared" si="1"/>
        <v>1.0654111863656284</v>
      </c>
      <c r="J11" s="2"/>
      <c r="K11" s="3">
        <v>957</v>
      </c>
      <c r="L11" s="64">
        <f t="shared" si="2"/>
        <v>1.2843396454309985</v>
      </c>
      <c r="M11" s="2"/>
      <c r="N11" s="3">
        <v>268</v>
      </c>
      <c r="O11" s="64">
        <f t="shared" si="3"/>
        <v>1.8572418572418572</v>
      </c>
      <c r="P11" s="2"/>
      <c r="Q11" s="63">
        <f t="shared" si="4"/>
        <v>3863</v>
      </c>
      <c r="R11" s="63">
        <f>Q11/$Q$26*100</f>
        <v>1.1842355350365725</v>
      </c>
    </row>
    <row r="12" spans="1:18" ht="12.75">
      <c r="A12" s="48" t="s">
        <v>100</v>
      </c>
      <c r="B12" s="3">
        <v>0</v>
      </c>
      <c r="C12" s="64">
        <v>0</v>
      </c>
      <c r="D12" s="2"/>
      <c r="E12" s="3">
        <v>267</v>
      </c>
      <c r="F12" s="64">
        <f t="shared" si="0"/>
        <v>1.6754518072289157</v>
      </c>
      <c r="G12" s="2"/>
      <c r="H12" s="3">
        <v>2386</v>
      </c>
      <c r="I12" s="64">
        <f t="shared" si="1"/>
        <v>1.0780623794183162</v>
      </c>
      <c r="J12" s="2"/>
      <c r="K12" s="3">
        <v>1096</v>
      </c>
      <c r="L12" s="64">
        <v>2</v>
      </c>
      <c r="M12" s="2"/>
      <c r="N12" s="3">
        <v>299</v>
      </c>
      <c r="O12" s="64">
        <f t="shared" si="3"/>
        <v>2.0720720720720722</v>
      </c>
      <c r="P12" s="2"/>
      <c r="Q12" s="63">
        <f t="shared" si="4"/>
        <v>4048</v>
      </c>
      <c r="R12" s="63">
        <f>Q12/$Q$26*100</f>
        <v>1.240948859908891</v>
      </c>
    </row>
    <row r="13" spans="1:20" ht="12.75">
      <c r="A13" s="48" t="s">
        <v>99</v>
      </c>
      <c r="B13" s="3">
        <v>0</v>
      </c>
      <c r="C13" s="64">
        <v>0</v>
      </c>
      <c r="D13" s="2"/>
      <c r="E13" s="3">
        <v>503</v>
      </c>
      <c r="F13" s="64">
        <f t="shared" si="0"/>
        <v>3.1563755020080317</v>
      </c>
      <c r="G13" s="2"/>
      <c r="H13" s="3">
        <v>4964</v>
      </c>
      <c r="I13" s="64">
        <f t="shared" si="1"/>
        <v>2.2428757969122053</v>
      </c>
      <c r="J13" s="2"/>
      <c r="K13" s="3">
        <v>3718</v>
      </c>
      <c r="L13" s="64">
        <f t="shared" si="2"/>
        <v>4.98973333512273</v>
      </c>
      <c r="M13" s="2"/>
      <c r="N13" s="3">
        <v>1212</v>
      </c>
      <c r="O13" s="64">
        <f t="shared" si="3"/>
        <v>8.3991683991684</v>
      </c>
      <c r="P13" s="2"/>
      <c r="Q13" s="63">
        <f t="shared" si="4"/>
        <v>10397</v>
      </c>
      <c r="R13" s="63">
        <f aca="true" t="shared" si="5" ref="R13:R25">Q13/$Q$26*100</f>
        <v>3.1872888578242926</v>
      </c>
      <c r="T13" s="12"/>
    </row>
    <row r="14" spans="1:18" ht="12.75">
      <c r="A14" s="48" t="s">
        <v>98</v>
      </c>
      <c r="B14" s="3">
        <v>0</v>
      </c>
      <c r="C14" s="64">
        <v>0</v>
      </c>
      <c r="D14" s="2"/>
      <c r="E14" s="3">
        <v>515</v>
      </c>
      <c r="F14" s="64">
        <f t="shared" si="0"/>
        <v>3.2316767068273093</v>
      </c>
      <c r="G14" s="2"/>
      <c r="H14" s="3">
        <v>5246</v>
      </c>
      <c r="I14" s="64">
        <f t="shared" si="1"/>
        <v>2.3702913840857027</v>
      </c>
      <c r="J14" s="2"/>
      <c r="K14" s="3">
        <v>3804</v>
      </c>
      <c r="L14" s="64">
        <f t="shared" si="2"/>
        <v>5.105149437010991</v>
      </c>
      <c r="M14" s="2"/>
      <c r="N14" s="3">
        <v>1372</v>
      </c>
      <c r="O14" s="64">
        <f t="shared" si="3"/>
        <v>9.507969507969507</v>
      </c>
      <c r="P14" s="2"/>
      <c r="Q14" s="63">
        <f t="shared" si="4"/>
        <v>10937</v>
      </c>
      <c r="R14" s="63">
        <f t="shared" si="5"/>
        <v>3.352830454748898</v>
      </c>
    </row>
    <row r="15" spans="1:18" ht="12.75">
      <c r="A15" s="48" t="s">
        <v>97</v>
      </c>
      <c r="B15" s="3">
        <v>0</v>
      </c>
      <c r="C15" s="64">
        <v>0</v>
      </c>
      <c r="D15" s="2"/>
      <c r="E15" s="3">
        <v>649</v>
      </c>
      <c r="F15" s="64">
        <f t="shared" si="0"/>
        <v>4.07254016064257</v>
      </c>
      <c r="G15" s="2"/>
      <c r="H15" s="3">
        <v>6203</v>
      </c>
      <c r="I15" s="64">
        <f t="shared" si="1"/>
        <v>2.802691089493636</v>
      </c>
      <c r="J15" s="2"/>
      <c r="K15" s="3">
        <v>3811</v>
      </c>
      <c r="L15" s="64">
        <f t="shared" si="2"/>
        <v>5.114543770885617</v>
      </c>
      <c r="M15" s="2"/>
      <c r="N15" s="3">
        <v>1224</v>
      </c>
      <c r="O15" s="64">
        <f t="shared" si="3"/>
        <v>8.482328482328484</v>
      </c>
      <c r="P15" s="2"/>
      <c r="Q15" s="63">
        <f t="shared" si="4"/>
        <v>11887</v>
      </c>
      <c r="R15" s="63">
        <f t="shared" si="5"/>
        <v>3.6440610419310735</v>
      </c>
    </row>
    <row r="16" spans="1:18" ht="12.75">
      <c r="A16" s="48" t="s">
        <v>96</v>
      </c>
      <c r="B16" s="3">
        <v>0</v>
      </c>
      <c r="C16" s="64">
        <v>0</v>
      </c>
      <c r="D16" s="2"/>
      <c r="E16" s="3">
        <v>997</v>
      </c>
      <c r="F16" s="64">
        <f t="shared" si="0"/>
        <v>6.256275100401607</v>
      </c>
      <c r="G16" s="2"/>
      <c r="H16" s="3">
        <v>9227</v>
      </c>
      <c r="I16" s="64">
        <f t="shared" si="1"/>
        <v>4.169019939183908</v>
      </c>
      <c r="J16" s="2"/>
      <c r="K16" s="3">
        <v>4662</v>
      </c>
      <c r="L16" s="64">
        <f t="shared" si="2"/>
        <v>6.256626360500853</v>
      </c>
      <c r="M16" s="2"/>
      <c r="N16" s="3">
        <v>1228</v>
      </c>
      <c r="O16" s="64">
        <f aca="true" t="shared" si="6" ref="O16:O25">N16/$N$26*100</f>
        <v>8.51004851004851</v>
      </c>
      <c r="P16" s="2"/>
      <c r="Q16" s="63">
        <f t="shared" si="4"/>
        <v>16114</v>
      </c>
      <c r="R16" s="63">
        <f t="shared" si="5"/>
        <v>4.939883875635342</v>
      </c>
    </row>
    <row r="17" spans="1:18" ht="12.75">
      <c r="A17" s="48" t="s">
        <v>95</v>
      </c>
      <c r="B17" s="3">
        <v>0</v>
      </c>
      <c r="C17" s="64">
        <v>0</v>
      </c>
      <c r="D17" s="2"/>
      <c r="E17" s="3">
        <v>1256</v>
      </c>
      <c r="F17" s="64">
        <f t="shared" si="0"/>
        <v>7.88152610441767</v>
      </c>
      <c r="G17" s="2"/>
      <c r="H17" s="3">
        <v>12790</v>
      </c>
      <c r="I17" s="64">
        <f t="shared" si="1"/>
        <v>5.778884255138418</v>
      </c>
      <c r="J17" s="2"/>
      <c r="K17" s="3">
        <v>5608</v>
      </c>
      <c r="L17" s="64">
        <f t="shared" si="2"/>
        <v>7.5262034812717244</v>
      </c>
      <c r="M17" s="2"/>
      <c r="N17" s="3">
        <v>1124</v>
      </c>
      <c r="O17" s="64">
        <f t="shared" si="6"/>
        <v>7.789327789327789</v>
      </c>
      <c r="P17" s="2"/>
      <c r="Q17" s="63">
        <f t="shared" si="4"/>
        <v>20778</v>
      </c>
      <c r="R17" s="63">
        <f>Q17/$Q$26*100</f>
        <v>6.3696727794434125</v>
      </c>
    </row>
    <row r="18" spans="1:18" ht="12.75">
      <c r="A18" s="48" t="s">
        <v>94</v>
      </c>
      <c r="B18" s="3">
        <v>0</v>
      </c>
      <c r="C18" s="64">
        <v>0</v>
      </c>
      <c r="D18" s="2"/>
      <c r="E18" s="3">
        <v>1271</v>
      </c>
      <c r="F18" s="64">
        <f t="shared" si="0"/>
        <v>7.9756526104417675</v>
      </c>
      <c r="G18" s="2"/>
      <c r="H18" s="3">
        <v>14586</v>
      </c>
      <c r="I18" s="64">
        <f t="shared" si="1"/>
        <v>6.590367923803672</v>
      </c>
      <c r="J18" s="2"/>
      <c r="K18" s="3">
        <v>5285</v>
      </c>
      <c r="L18" s="64">
        <f t="shared" si="2"/>
        <v>7.092722075342557</v>
      </c>
      <c r="M18" s="2"/>
      <c r="N18" s="3">
        <v>886</v>
      </c>
      <c r="O18" s="64">
        <f t="shared" si="6"/>
        <v>6.13998613998614</v>
      </c>
      <c r="P18" s="2"/>
      <c r="Q18" s="63">
        <f t="shared" si="4"/>
        <v>22028</v>
      </c>
      <c r="R18" s="63">
        <f t="shared" si="5"/>
        <v>6.752870920472591</v>
      </c>
    </row>
    <row r="19" spans="1:18" ht="12.75">
      <c r="A19" s="48" t="s">
        <v>93</v>
      </c>
      <c r="B19" s="3">
        <v>0</v>
      </c>
      <c r="C19" s="64">
        <v>0</v>
      </c>
      <c r="D19" s="2"/>
      <c r="E19" s="3">
        <v>1331</v>
      </c>
      <c r="F19" s="64">
        <f t="shared" si="0"/>
        <v>8.352158634538153</v>
      </c>
      <c r="G19" s="2"/>
      <c r="H19" s="3">
        <v>16840</v>
      </c>
      <c r="I19" s="64">
        <f t="shared" si="1"/>
        <v>7.608788964545031</v>
      </c>
      <c r="J19" s="2"/>
      <c r="K19" s="3">
        <v>5881</v>
      </c>
      <c r="L19" s="64">
        <f t="shared" si="2"/>
        <v>7.892582502382135</v>
      </c>
      <c r="M19" s="2"/>
      <c r="N19" s="3">
        <v>696</v>
      </c>
      <c r="O19" s="64">
        <f t="shared" si="6"/>
        <v>4.8232848232848236</v>
      </c>
      <c r="P19" s="2"/>
      <c r="Q19" s="63">
        <f t="shared" si="4"/>
        <v>24748</v>
      </c>
      <c r="R19" s="63">
        <f t="shared" si="5"/>
        <v>7.586710075352082</v>
      </c>
    </row>
    <row r="20" spans="1:18" ht="12.75">
      <c r="A20" s="48" t="s">
        <v>92</v>
      </c>
      <c r="B20" s="3">
        <v>0</v>
      </c>
      <c r="C20" s="64">
        <v>0</v>
      </c>
      <c r="D20" s="2"/>
      <c r="E20" s="3">
        <v>1093</v>
      </c>
      <c r="F20" s="64">
        <f t="shared" si="0"/>
        <v>6.858684738955824</v>
      </c>
      <c r="G20" s="2"/>
      <c r="H20" s="3">
        <v>16611</v>
      </c>
      <c r="I20" s="64">
        <v>7</v>
      </c>
      <c r="J20" s="2"/>
      <c r="K20" s="3">
        <v>5669</v>
      </c>
      <c r="L20" s="64">
        <f t="shared" si="2"/>
        <v>7.608068390750606</v>
      </c>
      <c r="M20" s="2"/>
      <c r="N20" s="3">
        <v>565</v>
      </c>
      <c r="O20" s="64">
        <f t="shared" si="6"/>
        <v>3.9154539154539156</v>
      </c>
      <c r="P20" s="2"/>
      <c r="Q20" s="63">
        <f t="shared" si="4"/>
        <v>23938</v>
      </c>
      <c r="R20" s="63">
        <f>Q20/$Q$26*100</f>
        <v>7.338397679965175</v>
      </c>
    </row>
    <row r="21" spans="1:18" ht="12.75">
      <c r="A21" s="48" t="s">
        <v>91</v>
      </c>
      <c r="B21" s="3">
        <v>0</v>
      </c>
      <c r="C21" s="64">
        <v>0</v>
      </c>
      <c r="D21" s="2"/>
      <c r="E21" s="3">
        <v>868</v>
      </c>
      <c r="F21" s="64">
        <f t="shared" si="0"/>
        <v>5.446787148594377</v>
      </c>
      <c r="G21" s="2"/>
      <c r="H21" s="3">
        <v>15094</v>
      </c>
      <c r="I21" s="64">
        <f t="shared" si="1"/>
        <v>6.819896712045291</v>
      </c>
      <c r="J21" s="2"/>
      <c r="K21" s="3">
        <v>5315</v>
      </c>
      <c r="L21" s="64">
        <f t="shared" si="2"/>
        <v>7.132983506233812</v>
      </c>
      <c r="M21" s="2"/>
      <c r="N21" s="3">
        <v>487</v>
      </c>
      <c r="O21" s="64">
        <f t="shared" si="6"/>
        <v>3.374913374913375</v>
      </c>
      <c r="P21" s="2"/>
      <c r="Q21" s="63">
        <f t="shared" si="4"/>
        <v>21764</v>
      </c>
      <c r="R21" s="63">
        <f t="shared" si="5"/>
        <v>6.671939473087228</v>
      </c>
    </row>
    <row r="22" spans="1:18" ht="12.75">
      <c r="A22" s="48" t="s">
        <v>90</v>
      </c>
      <c r="B22" s="3">
        <v>0</v>
      </c>
      <c r="C22" s="64">
        <v>0</v>
      </c>
      <c r="D22" s="2"/>
      <c r="E22" s="3">
        <v>2225</v>
      </c>
      <c r="F22" s="64">
        <f t="shared" si="0"/>
        <v>13.962098393574296</v>
      </c>
      <c r="G22" s="2"/>
      <c r="H22" s="3">
        <v>38777</v>
      </c>
      <c r="I22" s="64">
        <v>17</v>
      </c>
      <c r="J22" s="2"/>
      <c r="K22" s="3">
        <v>10569</v>
      </c>
      <c r="L22" s="64">
        <f t="shared" si="2"/>
        <v>14.18410210298874</v>
      </c>
      <c r="M22" s="2"/>
      <c r="N22" s="3">
        <v>699</v>
      </c>
      <c r="O22" s="64">
        <f t="shared" si="6"/>
        <v>4.844074844074845</v>
      </c>
      <c r="P22" s="2"/>
      <c r="Q22" s="63">
        <f t="shared" si="4"/>
        <v>52270</v>
      </c>
      <c r="R22" s="63">
        <f t="shared" si="5"/>
        <v>16.023813465276117</v>
      </c>
    </row>
    <row r="23" spans="1:18" ht="12.75">
      <c r="A23" s="48" t="s">
        <v>70</v>
      </c>
      <c r="B23" s="3">
        <v>0</v>
      </c>
      <c r="C23" s="64">
        <v>0</v>
      </c>
      <c r="D23" s="2"/>
      <c r="E23" s="3">
        <v>1245</v>
      </c>
      <c r="F23" s="64">
        <f t="shared" si="0"/>
        <v>7.8125</v>
      </c>
      <c r="G23" s="2"/>
      <c r="H23" s="3">
        <v>20640</v>
      </c>
      <c r="I23" s="64">
        <f t="shared" si="1"/>
        <v>9.325736593124075</v>
      </c>
      <c r="J23" s="2"/>
      <c r="K23" s="3">
        <v>3090</v>
      </c>
      <c r="L23" s="64">
        <f t="shared" si="2"/>
        <v>4.1469273817991485</v>
      </c>
      <c r="M23" s="2"/>
      <c r="N23" s="3">
        <v>167</v>
      </c>
      <c r="O23" s="64">
        <f t="shared" si="6"/>
        <v>1.1573111573111572</v>
      </c>
      <c r="P23" s="2"/>
      <c r="Q23" s="63">
        <f t="shared" si="4"/>
        <v>25142</v>
      </c>
      <c r="R23" s="63">
        <f t="shared" si="5"/>
        <v>7.70749412940448</v>
      </c>
    </row>
    <row r="24" spans="1:18" ht="12.75">
      <c r="A24" s="48" t="s">
        <v>69</v>
      </c>
      <c r="B24" s="3">
        <v>0</v>
      </c>
      <c r="C24" s="64">
        <v>0</v>
      </c>
      <c r="D24" s="2"/>
      <c r="E24" s="3">
        <v>1363</v>
      </c>
      <c r="F24" s="64">
        <f t="shared" si="0"/>
        <v>8.552961847389557</v>
      </c>
      <c r="G24" s="2"/>
      <c r="H24" s="3">
        <v>31451</v>
      </c>
      <c r="I24" s="64">
        <f t="shared" si="1"/>
        <v>14.21045259643146</v>
      </c>
      <c r="J24" s="2"/>
      <c r="K24" s="3">
        <v>3141</v>
      </c>
      <c r="L24" s="64">
        <f t="shared" si="2"/>
        <v>4.215371814314281</v>
      </c>
      <c r="M24" s="2"/>
      <c r="N24" s="3">
        <v>170</v>
      </c>
      <c r="O24" s="64">
        <f t="shared" si="6"/>
        <v>1.178101178101178</v>
      </c>
      <c r="P24" s="2"/>
      <c r="Q24" s="63">
        <f t="shared" si="4"/>
        <v>36125</v>
      </c>
      <c r="R24" s="63">
        <f>Q24/$Q$26*100</f>
        <v>11.074426275743251</v>
      </c>
    </row>
    <row r="25" spans="1:18" ht="12.75">
      <c r="A25" s="48" t="s">
        <v>89</v>
      </c>
      <c r="B25" s="2">
        <v>0</v>
      </c>
      <c r="C25" s="64">
        <v>0</v>
      </c>
      <c r="D25" s="2"/>
      <c r="E25" s="3">
        <v>171</v>
      </c>
      <c r="F25" s="64">
        <f t="shared" si="0"/>
        <v>1.0730421686746987</v>
      </c>
      <c r="G25" s="2"/>
      <c r="H25" s="3">
        <v>5965</v>
      </c>
      <c r="I25" s="64">
        <f t="shared" si="1"/>
        <v>2.6951559485457905</v>
      </c>
      <c r="J25" s="2"/>
      <c r="K25" s="3">
        <v>427</v>
      </c>
      <c r="L25" s="64">
        <f t="shared" si="2"/>
        <v>0.5730543663521801</v>
      </c>
      <c r="M25" s="2"/>
      <c r="N25" s="3">
        <v>22</v>
      </c>
      <c r="O25" s="64">
        <f t="shared" si="6"/>
        <v>0.15246015246015246</v>
      </c>
      <c r="P25" s="2"/>
      <c r="Q25" s="63">
        <f t="shared" si="4"/>
        <v>6585</v>
      </c>
      <c r="R25" s="63">
        <f t="shared" si="5"/>
        <v>2.018687806941711</v>
      </c>
    </row>
    <row r="26" spans="1:18" s="1" customFormat="1" ht="15.75" customHeight="1">
      <c r="A26" s="49" t="s">
        <v>8</v>
      </c>
      <c r="B26" s="38">
        <f>SUM(B8:B25)</f>
        <v>0</v>
      </c>
      <c r="C26" s="60">
        <f>SUM(C8:C25)</f>
        <v>0</v>
      </c>
      <c r="D26" s="41"/>
      <c r="E26" s="38">
        <f>SUM(E8:E25)</f>
        <v>15936</v>
      </c>
      <c r="F26" s="60">
        <v>100</v>
      </c>
      <c r="G26" s="41"/>
      <c r="H26" s="38">
        <f>SUM(H8:H25)</f>
        <v>221323</v>
      </c>
      <c r="I26" s="60">
        <v>100</v>
      </c>
      <c r="J26" s="41"/>
      <c r="K26" s="38">
        <f>SUM(K8:K25)</f>
        <v>74513</v>
      </c>
      <c r="L26" s="60">
        <v>100</v>
      </c>
      <c r="M26" s="41"/>
      <c r="N26" s="38">
        <f>SUM(N8:N25)</f>
        <v>14430</v>
      </c>
      <c r="O26" s="60">
        <v>100</v>
      </c>
      <c r="P26" s="41"/>
      <c r="Q26" s="38">
        <f>SUM(Q8:Q25)</f>
        <v>326202</v>
      </c>
      <c r="R26" s="61">
        <v>100</v>
      </c>
    </row>
    <row r="27" spans="6:18" s="1" customFormat="1" ht="24" customHeight="1">
      <c r="F27" s="13"/>
      <c r="N27" s="11"/>
      <c r="R27" s="11"/>
    </row>
  </sheetData>
  <mergeCells count="15">
    <mergeCell ref="A1:R1"/>
    <mergeCell ref="B4:R4"/>
    <mergeCell ref="B5:D5"/>
    <mergeCell ref="E5:G5"/>
    <mergeCell ref="H5:J5"/>
    <mergeCell ref="K5:M5"/>
    <mergeCell ref="N5:O5"/>
    <mergeCell ref="Q5:R5"/>
    <mergeCell ref="A3:R3"/>
    <mergeCell ref="A2:R2"/>
    <mergeCell ref="N6:O6"/>
    <mergeCell ref="B6:C6"/>
    <mergeCell ref="E6:F6"/>
    <mergeCell ref="H6:I6"/>
    <mergeCell ref="K6:L6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26" sqref="I26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6.7109375" style="0" customWidth="1"/>
    <col min="4" max="4" width="3.7109375" style="0" customWidth="1"/>
    <col min="5" max="5" width="3.28125" style="0" customWidth="1"/>
    <col min="6" max="6" width="6.7109375" style="0" customWidth="1"/>
    <col min="7" max="7" width="3.7109375" style="0" customWidth="1"/>
    <col min="8" max="8" width="3.421875" style="0" customWidth="1"/>
    <col min="9" max="9" width="6.8515625" style="0" customWidth="1"/>
    <col min="10" max="10" width="4.7109375" style="0" customWidth="1"/>
    <col min="11" max="11" width="7.28125" style="0" customWidth="1"/>
    <col min="12" max="12" width="1.7109375" style="0" customWidth="1"/>
    <col min="13" max="14" width="7.28125" style="0" customWidth="1"/>
    <col min="15" max="15" width="1.7109375" style="0" customWidth="1"/>
    <col min="16" max="17" width="7.28125" style="0" customWidth="1"/>
  </cols>
  <sheetData>
    <row r="1" spans="1:11" s="8" customFormat="1" ht="28.5" customHeight="1">
      <c r="A1" s="111" t="s">
        <v>141</v>
      </c>
      <c r="B1" s="125"/>
      <c r="C1" s="125"/>
      <c r="D1" s="125"/>
      <c r="E1" s="125"/>
      <c r="F1" s="125"/>
      <c r="G1" s="125"/>
      <c r="H1" s="125"/>
      <c r="I1" s="125"/>
      <c r="J1" s="99"/>
      <c r="K1" s="99"/>
    </row>
    <row r="2" spans="1:11" s="8" customFormat="1" ht="12.75" customHeight="1">
      <c r="A2" s="111"/>
      <c r="B2" s="125"/>
      <c r="C2" s="125"/>
      <c r="D2" s="125"/>
      <c r="E2" s="125"/>
      <c r="F2" s="125"/>
      <c r="G2" s="125"/>
      <c r="H2" s="125"/>
      <c r="I2" s="125"/>
      <c r="J2" s="99"/>
      <c r="K2" s="99"/>
    </row>
    <row r="3" spans="1:11" s="8" customFormat="1" ht="25.5" customHeight="1">
      <c r="A3" s="112" t="s">
        <v>142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42" t="s">
        <v>30</v>
      </c>
      <c r="B4" s="65"/>
      <c r="C4" s="126" t="s">
        <v>15</v>
      </c>
      <c r="D4" s="126"/>
      <c r="E4" s="126"/>
      <c r="F4" s="126"/>
      <c r="G4" s="126"/>
      <c r="H4" s="126"/>
      <c r="I4" s="126"/>
      <c r="J4" s="126"/>
      <c r="K4" s="26"/>
    </row>
    <row r="5" spans="1:11" ht="15.75" customHeight="1">
      <c r="A5" s="54"/>
      <c r="B5" s="54"/>
      <c r="C5" s="127" t="s">
        <v>6</v>
      </c>
      <c r="D5" s="127"/>
      <c r="E5" s="66"/>
      <c r="F5" s="127" t="s">
        <v>7</v>
      </c>
      <c r="G5" s="127"/>
      <c r="H5" s="66"/>
      <c r="I5" s="127" t="s">
        <v>31</v>
      </c>
      <c r="J5" s="127"/>
      <c r="K5" s="26"/>
    </row>
    <row r="6" spans="1:11" ht="15.75" customHeight="1">
      <c r="A6" s="59"/>
      <c r="B6" s="59"/>
      <c r="C6" s="35" t="s">
        <v>10</v>
      </c>
      <c r="D6" s="35" t="s">
        <v>11</v>
      </c>
      <c r="E6" s="35"/>
      <c r="F6" s="35" t="s">
        <v>10</v>
      </c>
      <c r="G6" s="35" t="s">
        <v>11</v>
      </c>
      <c r="H6" s="35"/>
      <c r="I6" s="35" t="s">
        <v>10</v>
      </c>
      <c r="J6" s="35" t="s">
        <v>11</v>
      </c>
      <c r="K6" s="26"/>
    </row>
    <row r="7" spans="1:11" ht="20.25" customHeight="1">
      <c r="A7" s="4" t="s">
        <v>36</v>
      </c>
      <c r="B7" s="32"/>
      <c r="C7" s="63">
        <v>9946</v>
      </c>
      <c r="D7" s="3">
        <f>C7/$C$25*100</f>
        <v>7.521742418513197</v>
      </c>
      <c r="E7" s="63"/>
      <c r="F7" s="63">
        <v>9284</v>
      </c>
      <c r="G7" s="3">
        <v>5</v>
      </c>
      <c r="H7" s="53"/>
      <c r="I7" s="63">
        <f>F7+C7</f>
        <v>19230</v>
      </c>
      <c r="J7" s="3">
        <f aca="true" t="shared" si="0" ref="J7:J24">I7/$I$25*100</f>
        <v>5.895120201592878</v>
      </c>
      <c r="K7" s="26"/>
    </row>
    <row r="8" spans="1:11" ht="12.75">
      <c r="A8" s="62" t="s">
        <v>103</v>
      </c>
      <c r="B8" s="32"/>
      <c r="C8" s="6">
        <v>5975</v>
      </c>
      <c r="D8" s="3">
        <v>4</v>
      </c>
      <c r="E8" s="4"/>
      <c r="F8" s="6">
        <v>4613</v>
      </c>
      <c r="G8" s="3">
        <f aca="true" t="shared" si="1" ref="G8:G14">F8/$F$25*100</f>
        <v>2.378178293774359</v>
      </c>
      <c r="H8" s="4"/>
      <c r="I8" s="63">
        <f aca="true" t="shared" si="2" ref="I8:I24">F8+C8</f>
        <v>10588</v>
      </c>
      <c r="J8" s="3">
        <f t="shared" si="0"/>
        <v>3.245841533773551</v>
      </c>
      <c r="K8" s="26"/>
    </row>
    <row r="9" spans="1:11" ht="12.75">
      <c r="A9" s="48" t="s">
        <v>102</v>
      </c>
      <c r="B9" s="32"/>
      <c r="C9" s="3">
        <v>2591</v>
      </c>
      <c r="D9" s="3">
        <f>C9/$C$25*100</f>
        <v>1.959464569311049</v>
      </c>
      <c r="E9" s="2"/>
      <c r="F9" s="3">
        <v>3169</v>
      </c>
      <c r="G9" s="3">
        <f t="shared" si="1"/>
        <v>1.633740952302394</v>
      </c>
      <c r="H9" s="2"/>
      <c r="I9" s="63">
        <f t="shared" si="2"/>
        <v>5760</v>
      </c>
      <c r="J9" s="3">
        <f t="shared" si="0"/>
        <v>1.7657770338624534</v>
      </c>
      <c r="K9" s="26"/>
    </row>
    <row r="10" spans="1:11" ht="12.75">
      <c r="A10" s="48" t="s">
        <v>101</v>
      </c>
      <c r="B10" s="32"/>
      <c r="C10" s="3">
        <v>1569</v>
      </c>
      <c r="D10" s="3">
        <f>C10/$C$25*100</f>
        <v>1.1865688572941089</v>
      </c>
      <c r="E10" s="2"/>
      <c r="F10" s="3">
        <v>2294</v>
      </c>
      <c r="G10" s="3">
        <f t="shared" si="1"/>
        <v>1.182644917823191</v>
      </c>
      <c r="H10" s="2"/>
      <c r="I10" s="63">
        <f t="shared" si="2"/>
        <v>3863</v>
      </c>
      <c r="J10" s="3">
        <v>1</v>
      </c>
      <c r="K10" s="26"/>
    </row>
    <row r="11" spans="1:11" ht="12.75">
      <c r="A11" s="48" t="s">
        <v>100</v>
      </c>
      <c r="B11" s="32"/>
      <c r="C11" s="3">
        <v>1668</v>
      </c>
      <c r="D11" s="3">
        <f aca="true" t="shared" si="3" ref="D11:D24">C11/$C$25*100</f>
        <v>1.2614384027830297</v>
      </c>
      <c r="E11" s="2"/>
      <c r="F11" s="3">
        <v>2380</v>
      </c>
      <c r="G11" s="3">
        <f t="shared" si="1"/>
        <v>1.2269812137834326</v>
      </c>
      <c r="H11" s="2"/>
      <c r="I11" s="63">
        <f t="shared" si="2"/>
        <v>4048</v>
      </c>
      <c r="J11" s="3">
        <f t="shared" si="0"/>
        <v>1.240948859908891</v>
      </c>
      <c r="K11" s="26"/>
    </row>
    <row r="12" spans="1:11" ht="12.75">
      <c r="A12" s="48" t="s">
        <v>99</v>
      </c>
      <c r="B12" s="32"/>
      <c r="C12" s="3">
        <v>4177</v>
      </c>
      <c r="D12" s="3">
        <f t="shared" si="3"/>
        <v>3.158889813204265</v>
      </c>
      <c r="E12" s="2"/>
      <c r="F12" s="3">
        <v>6220</v>
      </c>
      <c r="G12" s="3">
        <f t="shared" si="1"/>
        <v>3.206648382240736</v>
      </c>
      <c r="H12" s="2"/>
      <c r="I12" s="63">
        <f t="shared" si="2"/>
        <v>10397</v>
      </c>
      <c r="J12" s="3">
        <f t="shared" si="0"/>
        <v>3.1872888578242926</v>
      </c>
      <c r="K12" s="26"/>
    </row>
    <row r="13" spans="1:11" ht="12.75">
      <c r="A13" s="48" t="s">
        <v>98</v>
      </c>
      <c r="B13" s="32"/>
      <c r="C13" s="3">
        <v>3764</v>
      </c>
      <c r="D13" s="3">
        <f t="shared" si="3"/>
        <v>2.8465552446494744</v>
      </c>
      <c r="E13" s="2"/>
      <c r="F13" s="3">
        <v>7173</v>
      </c>
      <c r="G13" s="3">
        <f t="shared" si="1"/>
        <v>3.697956406079228</v>
      </c>
      <c r="H13" s="2"/>
      <c r="I13" s="63">
        <f t="shared" si="2"/>
        <v>10937</v>
      </c>
      <c r="J13" s="3">
        <f t="shared" si="0"/>
        <v>3.352830454748898</v>
      </c>
      <c r="K13" s="26"/>
    </row>
    <row r="14" spans="1:11" ht="12.75">
      <c r="A14" s="48" t="s">
        <v>97</v>
      </c>
      <c r="B14" s="32"/>
      <c r="C14" s="3">
        <v>3500</v>
      </c>
      <c r="D14" s="3">
        <f t="shared" si="3"/>
        <v>2.6469031233456857</v>
      </c>
      <c r="E14" s="2"/>
      <c r="F14" s="3">
        <v>8387</v>
      </c>
      <c r="G14" s="3">
        <f t="shared" si="1"/>
        <v>4.3238199327738025</v>
      </c>
      <c r="H14" s="2"/>
      <c r="I14" s="63">
        <f t="shared" si="2"/>
        <v>11887</v>
      </c>
      <c r="J14" s="3">
        <f t="shared" si="0"/>
        <v>3.6440610419310735</v>
      </c>
      <c r="K14" s="26"/>
    </row>
    <row r="15" spans="1:11" ht="12.75">
      <c r="A15" s="48" t="s">
        <v>96</v>
      </c>
      <c r="B15" s="32"/>
      <c r="C15" s="3">
        <v>4459</v>
      </c>
      <c r="D15" s="3">
        <v>3</v>
      </c>
      <c r="E15" s="2"/>
      <c r="F15" s="3">
        <v>11655</v>
      </c>
      <c r="G15" s="3">
        <v>6</v>
      </c>
      <c r="H15" s="2"/>
      <c r="I15" s="63">
        <f t="shared" si="2"/>
        <v>16114</v>
      </c>
      <c r="J15" s="3">
        <f t="shared" si="0"/>
        <v>4.939883875635342</v>
      </c>
      <c r="K15" s="26"/>
    </row>
    <row r="16" spans="1:11" ht="12.75">
      <c r="A16" s="48" t="s">
        <v>95</v>
      </c>
      <c r="B16" s="32"/>
      <c r="C16" s="3">
        <v>5505</v>
      </c>
      <c r="D16" s="3">
        <f t="shared" si="3"/>
        <v>4.163200484005142</v>
      </c>
      <c r="E16" s="2"/>
      <c r="F16" s="3">
        <v>15273</v>
      </c>
      <c r="G16" s="3">
        <f aca="true" t="shared" si="4" ref="G16:G24">F16/$F$25*100</f>
        <v>7.873816839543851</v>
      </c>
      <c r="H16" s="2"/>
      <c r="I16" s="63">
        <f t="shared" si="2"/>
        <v>20778</v>
      </c>
      <c r="J16" s="3">
        <v>6</v>
      </c>
      <c r="K16" s="26"/>
    </row>
    <row r="17" spans="1:11" ht="12.75">
      <c r="A17" s="48" t="s">
        <v>94</v>
      </c>
      <c r="B17" s="32"/>
      <c r="C17" s="3">
        <v>4926</v>
      </c>
      <c r="D17" s="3">
        <v>4</v>
      </c>
      <c r="E17" s="2"/>
      <c r="F17" s="3">
        <v>17102</v>
      </c>
      <c r="G17" s="3">
        <v>9</v>
      </c>
      <c r="H17" s="2"/>
      <c r="I17" s="63">
        <f t="shared" si="2"/>
        <v>22028</v>
      </c>
      <c r="J17" s="3">
        <f t="shared" si="0"/>
        <v>6.752870920472591</v>
      </c>
      <c r="K17" s="26"/>
    </row>
    <row r="18" spans="1:11" ht="12.75">
      <c r="A18" s="48" t="s">
        <v>93</v>
      </c>
      <c r="B18" s="32"/>
      <c r="C18" s="3">
        <v>5684</v>
      </c>
      <c r="D18" s="3">
        <v>4</v>
      </c>
      <c r="E18" s="2"/>
      <c r="F18" s="3">
        <v>19064</v>
      </c>
      <c r="G18" s="3">
        <f t="shared" si="4"/>
        <v>9.82822263007032</v>
      </c>
      <c r="H18" s="2"/>
      <c r="I18" s="63">
        <f t="shared" si="2"/>
        <v>24748</v>
      </c>
      <c r="J18" s="3">
        <f t="shared" si="0"/>
        <v>7.586710075352082</v>
      </c>
      <c r="K18" s="26"/>
    </row>
    <row r="19" spans="1:11" ht="12.75">
      <c r="A19" s="48" t="s">
        <v>92</v>
      </c>
      <c r="B19" s="32"/>
      <c r="C19" s="3">
        <v>6181</v>
      </c>
      <c r="D19" s="3">
        <f t="shared" si="3"/>
        <v>4.674430915828481</v>
      </c>
      <c r="E19" s="2"/>
      <c r="F19" s="3">
        <v>17757</v>
      </c>
      <c r="G19" s="3">
        <v>9</v>
      </c>
      <c r="H19" s="2"/>
      <c r="I19" s="63">
        <f t="shared" si="2"/>
        <v>23938</v>
      </c>
      <c r="J19" s="3">
        <v>7</v>
      </c>
      <c r="K19" s="26"/>
    </row>
    <row r="20" spans="1:11" ht="12.75">
      <c r="A20" s="48" t="s">
        <v>91</v>
      </c>
      <c r="B20" s="32"/>
      <c r="C20" s="3">
        <v>6425</v>
      </c>
      <c r="D20" s="3">
        <f t="shared" si="3"/>
        <v>4.858957876427437</v>
      </c>
      <c r="E20" s="2"/>
      <c r="F20" s="3">
        <v>15339</v>
      </c>
      <c r="G20" s="3">
        <f t="shared" si="4"/>
        <v>7.907842369001712</v>
      </c>
      <c r="H20" s="2"/>
      <c r="I20" s="63">
        <f t="shared" si="2"/>
        <v>21764</v>
      </c>
      <c r="J20" s="3">
        <f t="shared" si="0"/>
        <v>6.671939473087228</v>
      </c>
      <c r="K20" s="26"/>
    </row>
    <row r="21" spans="1:11" ht="12.75">
      <c r="A21" s="48" t="s">
        <v>90</v>
      </c>
      <c r="B21" s="32"/>
      <c r="C21" s="3">
        <v>20842</v>
      </c>
      <c r="D21" s="3">
        <v>16</v>
      </c>
      <c r="E21" s="2"/>
      <c r="F21" s="3">
        <v>31428</v>
      </c>
      <c r="G21" s="3">
        <f t="shared" si="4"/>
        <v>16.20233848184274</v>
      </c>
      <c r="H21" s="2"/>
      <c r="I21" s="63">
        <f t="shared" si="2"/>
        <v>52270</v>
      </c>
      <c r="J21" s="3">
        <f t="shared" si="0"/>
        <v>16.023813465276117</v>
      </c>
      <c r="K21" s="26"/>
    </row>
    <row r="22" spans="1:11" ht="12.75">
      <c r="A22" s="48" t="s">
        <v>70</v>
      </c>
      <c r="B22" s="32"/>
      <c r="C22" s="3">
        <v>14213</v>
      </c>
      <c r="D22" s="3">
        <f t="shared" si="3"/>
        <v>10.748695454889209</v>
      </c>
      <c r="E22" s="2"/>
      <c r="F22" s="3">
        <v>10929</v>
      </c>
      <c r="G22" s="3">
        <f t="shared" si="4"/>
        <v>5.634318355226528</v>
      </c>
      <c r="H22" s="2"/>
      <c r="I22" s="63">
        <f t="shared" si="2"/>
        <v>25142</v>
      </c>
      <c r="J22" s="3">
        <f t="shared" si="0"/>
        <v>7.70749412940448</v>
      </c>
      <c r="K22" s="26"/>
    </row>
    <row r="23" spans="1:11" ht="12.75">
      <c r="A23" s="48" t="s">
        <v>69</v>
      </c>
      <c r="B23" s="32"/>
      <c r="C23" s="3">
        <v>25383</v>
      </c>
      <c r="D23" s="3">
        <f t="shared" si="3"/>
        <v>19.196097708538154</v>
      </c>
      <c r="E23" s="2"/>
      <c r="F23" s="3">
        <v>10742</v>
      </c>
      <c r="G23" s="3">
        <v>5</v>
      </c>
      <c r="H23" s="2"/>
      <c r="I23" s="63">
        <f t="shared" si="2"/>
        <v>36125</v>
      </c>
      <c r="J23" s="3">
        <v>11</v>
      </c>
      <c r="K23" s="26"/>
    </row>
    <row r="24" spans="1:11" ht="12.75">
      <c r="A24" s="48" t="s">
        <v>89</v>
      </c>
      <c r="B24" s="32"/>
      <c r="C24" s="3">
        <v>5422</v>
      </c>
      <c r="D24" s="3">
        <f t="shared" si="3"/>
        <v>4.100431067080088</v>
      </c>
      <c r="E24" s="2"/>
      <c r="F24" s="3">
        <v>1163</v>
      </c>
      <c r="G24" s="3">
        <f t="shared" si="4"/>
        <v>0.5995710721135009</v>
      </c>
      <c r="H24" s="2"/>
      <c r="I24" s="63">
        <f t="shared" si="2"/>
        <v>6585</v>
      </c>
      <c r="J24" s="3">
        <f t="shared" si="0"/>
        <v>2.018687806941711</v>
      </c>
      <c r="K24" s="26"/>
    </row>
    <row r="25" spans="1:11" s="1" customFormat="1" ht="15.75" customHeight="1">
      <c r="A25" s="49" t="s">
        <v>8</v>
      </c>
      <c r="B25" s="59"/>
      <c r="C25" s="38">
        <f>SUM(C7:C24)</f>
        <v>132230</v>
      </c>
      <c r="D25" s="60">
        <v>100</v>
      </c>
      <c r="E25" s="41"/>
      <c r="F25" s="38">
        <f>SUM(F7:F24)</f>
        <v>193972</v>
      </c>
      <c r="G25" s="60">
        <v>100</v>
      </c>
      <c r="H25" s="41"/>
      <c r="I25" s="38">
        <f>SUM(I7:I24)</f>
        <v>326202</v>
      </c>
      <c r="J25" s="60">
        <v>100</v>
      </c>
      <c r="K25" s="30"/>
    </row>
    <row r="26" s="1" customFormat="1" ht="24" customHeight="1"/>
  </sheetData>
  <mergeCells count="7">
    <mergeCell ref="A1:K1"/>
    <mergeCell ref="C4:J4"/>
    <mergeCell ref="C5:D5"/>
    <mergeCell ref="F5:G5"/>
    <mergeCell ref="I5:J5"/>
    <mergeCell ref="A3:K3"/>
    <mergeCell ref="A2:K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10" sqref="E10"/>
    </sheetView>
  </sheetViews>
  <sheetFormatPr defaultColWidth="9.140625" defaultRowHeight="12.75"/>
  <cols>
    <col min="1" max="1" width="21.421875" style="0" customWidth="1"/>
    <col min="2" max="5" width="10.7109375" style="0" customWidth="1"/>
    <col min="6" max="7" width="7.28125" style="0" customWidth="1"/>
    <col min="8" max="8" width="1.7109375" style="0" customWidth="1"/>
    <col min="9" max="11" width="7.7109375" style="0" customWidth="1"/>
  </cols>
  <sheetData>
    <row r="1" spans="1:11" ht="39.75" customHeight="1">
      <c r="A1" s="102" t="s">
        <v>143</v>
      </c>
      <c r="B1" s="113"/>
      <c r="C1" s="113"/>
      <c r="D1" s="113"/>
      <c r="E1" s="113"/>
      <c r="F1" s="78"/>
      <c r="G1" s="78"/>
      <c r="H1" s="78"/>
      <c r="I1" s="78"/>
      <c r="J1" s="78"/>
      <c r="K1" s="78"/>
    </row>
    <row r="2" spans="1:11" ht="12.75" customHeight="1">
      <c r="A2" s="102"/>
      <c r="B2" s="113"/>
      <c r="C2" s="113"/>
      <c r="D2" s="113"/>
      <c r="E2" s="113"/>
      <c r="F2" s="78"/>
      <c r="G2" s="78"/>
      <c r="H2" s="78"/>
      <c r="I2" s="78"/>
      <c r="J2" s="78"/>
      <c r="K2" s="78"/>
    </row>
    <row r="3" spans="1:11" ht="39.75" customHeight="1">
      <c r="A3" s="100" t="s">
        <v>144</v>
      </c>
      <c r="B3" s="113"/>
      <c r="C3" s="113"/>
      <c r="D3" s="113"/>
      <c r="E3" s="113"/>
      <c r="F3" s="78"/>
      <c r="G3" s="78"/>
      <c r="H3" s="78"/>
      <c r="I3" s="78"/>
      <c r="J3" s="78"/>
      <c r="K3" s="78"/>
    </row>
    <row r="4" spans="1:11" s="2" customFormat="1" ht="15.75" customHeight="1">
      <c r="A4" s="128" t="s">
        <v>43</v>
      </c>
      <c r="B4" s="105" t="s">
        <v>38</v>
      </c>
      <c r="C4" s="105"/>
      <c r="D4" s="105"/>
      <c r="E4" s="23"/>
      <c r="F4" s="23"/>
      <c r="G4" s="23"/>
      <c r="H4" s="23"/>
      <c r="I4" s="23"/>
      <c r="J4" s="23"/>
      <c r="K4" s="23"/>
    </row>
    <row r="5" spans="1:11" s="2" customFormat="1" ht="12.75" customHeight="1">
      <c r="A5" s="129"/>
      <c r="B5" s="35" t="s">
        <v>6</v>
      </c>
      <c r="C5" s="35" t="s">
        <v>7</v>
      </c>
      <c r="D5" s="35" t="s">
        <v>41</v>
      </c>
      <c r="E5" s="23"/>
      <c r="F5" s="23"/>
      <c r="G5" s="23"/>
      <c r="H5" s="23"/>
      <c r="I5" s="23"/>
      <c r="J5" s="23"/>
      <c r="K5" s="23"/>
    </row>
    <row r="6" spans="1:11" s="2" customFormat="1" ht="20.25" customHeight="1">
      <c r="A6" s="2" t="s">
        <v>44</v>
      </c>
      <c r="B6" s="3">
        <v>40176</v>
      </c>
      <c r="C6" s="3">
        <v>43507</v>
      </c>
      <c r="D6" s="3">
        <v>42025</v>
      </c>
      <c r="E6" s="23"/>
      <c r="F6" s="23"/>
      <c r="G6" s="23"/>
      <c r="H6" s="23"/>
      <c r="I6" s="23"/>
      <c r="J6" s="23"/>
      <c r="K6" s="23"/>
    </row>
    <row r="7" spans="1:11" s="2" customFormat="1" ht="12.75" customHeight="1">
      <c r="A7" s="2" t="s">
        <v>45</v>
      </c>
      <c r="B7" s="3">
        <v>41074</v>
      </c>
      <c r="C7" s="3">
        <v>45615</v>
      </c>
      <c r="D7" s="3">
        <v>43747</v>
      </c>
      <c r="E7" s="23"/>
      <c r="F7" s="23"/>
      <c r="G7" s="23"/>
      <c r="H7" s="23"/>
      <c r="I7" s="23"/>
      <c r="J7" s="23"/>
      <c r="K7" s="23"/>
    </row>
    <row r="8" spans="1:11" s="2" customFormat="1" ht="12.75" customHeight="1">
      <c r="A8" s="2" t="s">
        <v>46</v>
      </c>
      <c r="B8" s="3">
        <v>36262</v>
      </c>
      <c r="C8" s="3">
        <v>41780</v>
      </c>
      <c r="D8" s="3">
        <v>39839</v>
      </c>
      <c r="E8" s="23"/>
      <c r="F8" s="23"/>
      <c r="G8" s="23"/>
      <c r="H8" s="23"/>
      <c r="I8" s="23"/>
      <c r="J8" s="23"/>
      <c r="K8" s="23"/>
    </row>
    <row r="9" spans="1:11" s="2" customFormat="1" ht="12.75" customHeight="1">
      <c r="A9" s="2" t="s">
        <v>47</v>
      </c>
      <c r="B9" s="3">
        <v>37936</v>
      </c>
      <c r="C9" s="3">
        <v>43827</v>
      </c>
      <c r="D9" s="3">
        <v>41536</v>
      </c>
      <c r="E9" s="23"/>
      <c r="F9" s="23"/>
      <c r="G9" s="23"/>
      <c r="H9" s="23"/>
      <c r="I9" s="23"/>
      <c r="J9" s="23"/>
      <c r="K9" s="23"/>
    </row>
    <row r="10" spans="1:11" s="2" customFormat="1" ht="12.75" customHeight="1">
      <c r="A10" s="2" t="s">
        <v>48</v>
      </c>
      <c r="B10" s="3">
        <v>35198</v>
      </c>
      <c r="C10" s="3">
        <v>41124</v>
      </c>
      <c r="D10" s="3">
        <v>39029</v>
      </c>
      <c r="E10" s="23"/>
      <c r="F10" s="23"/>
      <c r="G10" s="23"/>
      <c r="H10" s="23"/>
      <c r="I10" s="23"/>
      <c r="J10" s="23"/>
      <c r="K10" s="23"/>
    </row>
    <row r="11" spans="1:11" s="2" customFormat="1" ht="12.75" customHeight="1">
      <c r="A11" s="2" t="s">
        <v>49</v>
      </c>
      <c r="B11" s="3">
        <v>35871</v>
      </c>
      <c r="C11" s="3">
        <v>42075</v>
      </c>
      <c r="D11" s="3">
        <v>39900</v>
      </c>
      <c r="E11" s="23"/>
      <c r="F11" s="23"/>
      <c r="G11" s="23"/>
      <c r="H11" s="23"/>
      <c r="I11" s="23"/>
      <c r="J11" s="23"/>
      <c r="K11" s="23"/>
    </row>
    <row r="12" spans="1:11" s="2" customFormat="1" ht="12.75" customHeight="1">
      <c r="A12" s="2" t="s">
        <v>50</v>
      </c>
      <c r="B12" s="3">
        <v>35216</v>
      </c>
      <c r="C12" s="3">
        <v>42767</v>
      </c>
      <c r="D12" s="3">
        <v>40014</v>
      </c>
      <c r="E12" s="23"/>
      <c r="F12" s="23"/>
      <c r="G12" s="23"/>
      <c r="H12" s="23"/>
      <c r="I12" s="23"/>
      <c r="J12" s="23"/>
      <c r="K12" s="23"/>
    </row>
    <row r="13" spans="1:11" s="2" customFormat="1" ht="12.75" customHeight="1">
      <c r="A13" s="2" t="s">
        <v>51</v>
      </c>
      <c r="B13" s="3">
        <v>40581</v>
      </c>
      <c r="C13" s="3">
        <v>44998</v>
      </c>
      <c r="D13" s="3">
        <v>43438</v>
      </c>
      <c r="E13" s="23"/>
      <c r="F13" s="23"/>
      <c r="G13" s="23"/>
      <c r="H13" s="23"/>
      <c r="I13" s="23"/>
      <c r="J13" s="23"/>
      <c r="K13" s="23"/>
    </row>
    <row r="14" spans="1:11" s="2" customFormat="1" ht="12.75" customHeight="1">
      <c r="A14" s="2" t="s">
        <v>52</v>
      </c>
      <c r="B14" s="3">
        <v>35693</v>
      </c>
      <c r="C14" s="3">
        <v>41619</v>
      </c>
      <c r="D14" s="3">
        <v>39574</v>
      </c>
      <c r="E14" s="23"/>
      <c r="F14" s="23"/>
      <c r="G14" s="23"/>
      <c r="H14" s="23"/>
      <c r="I14" s="23"/>
      <c r="J14" s="23"/>
      <c r="K14" s="23"/>
    </row>
    <row r="15" spans="1:11" s="2" customFormat="1" ht="12.75" customHeight="1">
      <c r="A15" s="2" t="s">
        <v>53</v>
      </c>
      <c r="B15" s="3">
        <v>41860</v>
      </c>
      <c r="C15" s="3">
        <v>47286</v>
      </c>
      <c r="D15" s="3">
        <v>45102</v>
      </c>
      <c r="E15" s="23"/>
      <c r="F15" s="23"/>
      <c r="G15" s="23"/>
      <c r="H15" s="23"/>
      <c r="I15" s="23"/>
      <c r="J15" s="23"/>
      <c r="K15" s="23"/>
    </row>
    <row r="16" spans="1:11" s="2" customFormat="1" ht="12.75" customHeight="1">
      <c r="A16" s="2" t="s">
        <v>54</v>
      </c>
      <c r="B16" s="3">
        <v>35824</v>
      </c>
      <c r="C16" s="3">
        <v>42425</v>
      </c>
      <c r="D16" s="3">
        <v>40075</v>
      </c>
      <c r="E16" s="23"/>
      <c r="F16" s="23"/>
      <c r="G16" s="23"/>
      <c r="H16" s="23"/>
      <c r="I16" s="23"/>
      <c r="J16" s="23"/>
      <c r="K16" s="23"/>
    </row>
    <row r="17" spans="1:11" s="2" customFormat="1" ht="12.75" customHeight="1">
      <c r="A17" s="2" t="s">
        <v>55</v>
      </c>
      <c r="B17" s="3">
        <v>39032</v>
      </c>
      <c r="C17" s="3">
        <v>44175</v>
      </c>
      <c r="D17" s="3">
        <v>42139</v>
      </c>
      <c r="E17" s="23"/>
      <c r="F17" s="23"/>
      <c r="G17" s="23"/>
      <c r="H17" s="23"/>
      <c r="I17" s="23"/>
      <c r="J17" s="23"/>
      <c r="K17" s="23"/>
    </row>
    <row r="18" spans="1:11" s="2" customFormat="1" ht="12.75" customHeight="1">
      <c r="A18" s="2" t="s">
        <v>56</v>
      </c>
      <c r="B18" s="3">
        <v>36388</v>
      </c>
      <c r="C18" s="3">
        <v>40153</v>
      </c>
      <c r="D18" s="3">
        <v>38843</v>
      </c>
      <c r="E18" s="23"/>
      <c r="F18" s="23"/>
      <c r="G18" s="23"/>
      <c r="H18" s="23"/>
      <c r="I18" s="23"/>
      <c r="J18" s="23"/>
      <c r="K18" s="23"/>
    </row>
    <row r="19" spans="1:11" s="2" customFormat="1" ht="12.75" customHeight="1">
      <c r="A19" s="2" t="s">
        <v>57</v>
      </c>
      <c r="B19" s="3">
        <v>36528</v>
      </c>
      <c r="C19" s="3">
        <v>42720</v>
      </c>
      <c r="D19" s="3">
        <v>40459</v>
      </c>
      <c r="E19" s="23"/>
      <c r="F19" s="23"/>
      <c r="G19" s="23"/>
      <c r="H19" s="23"/>
      <c r="I19" s="23"/>
      <c r="J19" s="23"/>
      <c r="K19" s="23"/>
    </row>
    <row r="20" spans="1:11" s="2" customFormat="1" ht="12.75" customHeight="1">
      <c r="A20" s="2" t="s">
        <v>58</v>
      </c>
      <c r="B20" s="3">
        <v>34357</v>
      </c>
      <c r="C20" s="3">
        <v>42052</v>
      </c>
      <c r="D20" s="3">
        <v>39062</v>
      </c>
      <c r="E20" s="23"/>
      <c r="F20" s="23"/>
      <c r="G20" s="23"/>
      <c r="H20" s="23"/>
      <c r="I20" s="23"/>
      <c r="J20" s="23"/>
      <c r="K20" s="23"/>
    </row>
    <row r="21" spans="1:11" s="2" customFormat="1" ht="12.75" customHeight="1">
      <c r="A21" s="2" t="s">
        <v>59</v>
      </c>
      <c r="B21" s="3">
        <v>35319</v>
      </c>
      <c r="C21" s="3">
        <v>40864</v>
      </c>
      <c r="D21" s="3">
        <v>39000</v>
      </c>
      <c r="E21" s="23"/>
      <c r="F21" s="23"/>
      <c r="G21" s="23"/>
      <c r="H21" s="23"/>
      <c r="I21" s="23"/>
      <c r="J21" s="23"/>
      <c r="K21" s="23"/>
    </row>
    <row r="22" spans="1:11" s="2" customFormat="1" ht="12.75" customHeight="1">
      <c r="A22" s="2" t="s">
        <v>60</v>
      </c>
      <c r="B22" s="3">
        <v>33852</v>
      </c>
      <c r="C22" s="3">
        <v>39137</v>
      </c>
      <c r="D22" s="3">
        <v>37353</v>
      </c>
      <c r="E22" s="23"/>
      <c r="F22" s="23"/>
      <c r="G22" s="23"/>
      <c r="H22" s="23"/>
      <c r="I22" s="23"/>
      <c r="J22" s="23"/>
      <c r="K22" s="23"/>
    </row>
    <row r="23" spans="1:11" s="2" customFormat="1" ht="12.75" customHeight="1">
      <c r="A23" s="2" t="s">
        <v>61</v>
      </c>
      <c r="B23" s="3">
        <v>33978</v>
      </c>
      <c r="C23" s="3">
        <v>39885</v>
      </c>
      <c r="D23" s="3">
        <v>37751</v>
      </c>
      <c r="E23" s="23"/>
      <c r="F23" s="23"/>
      <c r="G23" s="23"/>
      <c r="H23" s="23"/>
      <c r="I23" s="23"/>
      <c r="J23" s="23"/>
      <c r="K23" s="23"/>
    </row>
    <row r="24" spans="1:11" s="2" customFormat="1" ht="12.75" customHeight="1">
      <c r="A24" s="2" t="s">
        <v>62</v>
      </c>
      <c r="B24" s="3">
        <v>34370</v>
      </c>
      <c r="C24" s="3">
        <v>40765</v>
      </c>
      <c r="D24" s="3">
        <v>38680</v>
      </c>
      <c r="E24" s="23"/>
      <c r="F24" s="23"/>
      <c r="G24" s="23"/>
      <c r="H24" s="23"/>
      <c r="I24" s="23"/>
      <c r="J24" s="23"/>
      <c r="K24" s="23"/>
    </row>
    <row r="25" spans="1:11" s="2" customFormat="1" ht="12.75" customHeight="1">
      <c r="A25" s="2" t="s">
        <v>63</v>
      </c>
      <c r="B25" s="3">
        <v>38371</v>
      </c>
      <c r="C25" s="3">
        <v>43198</v>
      </c>
      <c r="D25" s="3">
        <v>41424</v>
      </c>
      <c r="E25" s="23"/>
      <c r="F25" s="23"/>
      <c r="G25" s="23"/>
      <c r="H25" s="23"/>
      <c r="I25" s="23"/>
      <c r="J25" s="23"/>
      <c r="K25" s="23"/>
    </row>
    <row r="26" spans="1:11" s="2" customFormat="1" ht="12.75" customHeight="1">
      <c r="A26" s="2" t="s">
        <v>64</v>
      </c>
      <c r="B26" s="3">
        <v>36335</v>
      </c>
      <c r="C26" s="3">
        <v>39623</v>
      </c>
      <c r="D26" s="3">
        <v>38507</v>
      </c>
      <c r="E26" s="23"/>
      <c r="F26" s="23"/>
      <c r="G26" s="23"/>
      <c r="H26" s="23"/>
      <c r="I26" s="23"/>
      <c r="J26" s="23"/>
      <c r="K26" s="23"/>
    </row>
    <row r="27" spans="1:11" s="2" customFormat="1" ht="15.75" customHeight="1">
      <c r="A27" s="41" t="s">
        <v>65</v>
      </c>
      <c r="B27" s="38">
        <v>38852</v>
      </c>
      <c r="C27" s="38">
        <v>43525</v>
      </c>
      <c r="D27" s="38">
        <v>41673</v>
      </c>
      <c r="E27" s="23"/>
      <c r="F27" s="23"/>
      <c r="G27" s="23"/>
      <c r="H27" s="23"/>
      <c r="I27" s="23"/>
      <c r="J27" s="23"/>
      <c r="K27" s="23"/>
    </row>
    <row r="28" ht="24" customHeight="1"/>
    <row r="36" ht="15" customHeight="1"/>
  </sheetData>
  <mergeCells count="5">
    <mergeCell ref="B4:D4"/>
    <mergeCell ref="A4:A5"/>
    <mergeCell ref="A1:E1"/>
    <mergeCell ref="A3:E3"/>
    <mergeCell ref="A2:E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J7" sqref="J7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2.7109375" style="0" customWidth="1"/>
    <col min="6" max="8" width="7.28125" style="0" customWidth="1"/>
    <col min="9" max="9" width="1.7109375" style="0" customWidth="1"/>
    <col min="10" max="12" width="7.7109375" style="0" customWidth="1"/>
  </cols>
  <sheetData>
    <row r="1" spans="1:12" ht="39" customHeight="1">
      <c r="A1" s="111" t="s">
        <v>145</v>
      </c>
      <c r="B1" s="113"/>
      <c r="C1" s="113"/>
      <c r="D1" s="113"/>
      <c r="E1" s="113"/>
      <c r="F1" s="113"/>
      <c r="G1" s="113"/>
      <c r="H1" s="113"/>
      <c r="I1" s="78"/>
      <c r="J1" s="78"/>
      <c r="K1" s="78"/>
      <c r="L1" s="78"/>
    </row>
    <row r="2" spans="1:12" ht="12.75" customHeight="1">
      <c r="A2" s="111"/>
      <c r="B2" s="113"/>
      <c r="C2" s="113"/>
      <c r="D2" s="113"/>
      <c r="E2" s="113"/>
      <c r="F2" s="113"/>
      <c r="G2" s="113"/>
      <c r="H2" s="113"/>
      <c r="I2" s="78"/>
      <c r="J2" s="78"/>
      <c r="K2" s="78"/>
      <c r="L2" s="78"/>
    </row>
    <row r="3" spans="1:12" ht="39" customHeight="1">
      <c r="A3" s="111" t="s">
        <v>146</v>
      </c>
      <c r="B3" s="113"/>
      <c r="C3" s="113"/>
      <c r="D3" s="113"/>
      <c r="E3" s="113"/>
      <c r="F3" s="113"/>
      <c r="G3" s="113"/>
      <c r="H3" s="113"/>
      <c r="I3" s="78"/>
      <c r="J3" s="78"/>
      <c r="K3" s="78"/>
      <c r="L3" s="78"/>
    </row>
    <row r="4" spans="1:12" s="2" customFormat="1" ht="15.75" customHeight="1">
      <c r="A4" s="128" t="s">
        <v>43</v>
      </c>
      <c r="B4" s="105" t="s">
        <v>39</v>
      </c>
      <c r="C4" s="105"/>
      <c r="D4" s="105"/>
      <c r="E4" s="42"/>
      <c r="F4" s="105" t="s">
        <v>40</v>
      </c>
      <c r="G4" s="105"/>
      <c r="H4" s="105"/>
      <c r="I4" s="23"/>
      <c r="J4" s="23"/>
      <c r="K4" s="23"/>
      <c r="L4" s="23"/>
    </row>
    <row r="5" spans="1:12" s="2" customFormat="1" ht="15.75" customHeight="1">
      <c r="A5" s="129"/>
      <c r="B5" s="35" t="s">
        <v>6</v>
      </c>
      <c r="C5" s="35" t="s">
        <v>7</v>
      </c>
      <c r="D5" s="35" t="s">
        <v>41</v>
      </c>
      <c r="E5" s="35"/>
      <c r="F5" s="35" t="s">
        <v>6</v>
      </c>
      <c r="G5" s="35" t="s">
        <v>42</v>
      </c>
      <c r="H5" s="35" t="s">
        <v>41</v>
      </c>
      <c r="I5" s="23"/>
      <c r="J5" s="23"/>
      <c r="K5" s="23"/>
      <c r="L5" s="23"/>
    </row>
    <row r="6" spans="1:12" s="2" customFormat="1" ht="20.25" customHeight="1">
      <c r="A6" s="2" t="s">
        <v>44</v>
      </c>
      <c r="B6" s="3">
        <v>501856</v>
      </c>
      <c r="C6" s="3">
        <v>318024</v>
      </c>
      <c r="D6" s="3">
        <v>399820</v>
      </c>
      <c r="F6" s="3">
        <v>6210</v>
      </c>
      <c r="G6" s="3">
        <v>5821</v>
      </c>
      <c r="H6" s="3">
        <v>5994</v>
      </c>
      <c r="I6" s="23"/>
      <c r="J6" s="23"/>
      <c r="K6" s="23"/>
      <c r="L6" s="23"/>
    </row>
    <row r="7" spans="1:12" s="2" customFormat="1" ht="12.75" customHeight="1">
      <c r="A7" s="2" t="s">
        <v>45</v>
      </c>
      <c r="B7" s="3">
        <v>387334</v>
      </c>
      <c r="C7" s="3">
        <v>274747</v>
      </c>
      <c r="D7" s="3">
        <v>321065</v>
      </c>
      <c r="F7" s="3">
        <v>6372</v>
      </c>
      <c r="G7" s="3">
        <v>5735</v>
      </c>
      <c r="H7" s="3">
        <v>5997</v>
      </c>
      <c r="I7" s="23"/>
      <c r="J7" s="23"/>
      <c r="K7" s="23"/>
      <c r="L7" s="23"/>
    </row>
    <row r="8" spans="1:12" s="2" customFormat="1" ht="12.75" customHeight="1">
      <c r="A8" s="2" t="s">
        <v>46</v>
      </c>
      <c r="B8" s="3">
        <v>344788</v>
      </c>
      <c r="C8" s="3">
        <v>243392</v>
      </c>
      <c r="D8" s="3">
        <v>279059</v>
      </c>
      <c r="F8" s="3">
        <v>5784</v>
      </c>
      <c r="G8" s="3">
        <v>5251</v>
      </c>
      <c r="H8" s="3">
        <v>5438</v>
      </c>
      <c r="I8" s="23"/>
      <c r="J8" s="23"/>
      <c r="K8" s="23"/>
      <c r="L8" s="23"/>
    </row>
    <row r="9" spans="1:12" s="2" customFormat="1" ht="12.75" customHeight="1">
      <c r="A9" s="2" t="s">
        <v>47</v>
      </c>
      <c r="B9" s="3">
        <v>391519</v>
      </c>
      <c r="C9" s="3">
        <v>251780</v>
      </c>
      <c r="D9" s="3">
        <v>306141</v>
      </c>
      <c r="F9" s="3">
        <v>6056</v>
      </c>
      <c r="G9" s="3">
        <v>5313</v>
      </c>
      <c r="H9" s="3">
        <v>5602</v>
      </c>
      <c r="I9" s="23"/>
      <c r="J9" s="23"/>
      <c r="K9" s="23"/>
      <c r="L9" s="23"/>
    </row>
    <row r="10" spans="1:12" s="2" customFormat="1" ht="12.75" customHeight="1">
      <c r="A10" s="2" t="s">
        <v>48</v>
      </c>
      <c r="B10" s="3">
        <v>368198</v>
      </c>
      <c r="C10" s="3">
        <v>238826</v>
      </c>
      <c r="D10" s="3">
        <v>284576</v>
      </c>
      <c r="F10" s="3">
        <v>5841</v>
      </c>
      <c r="G10" s="3">
        <v>4962</v>
      </c>
      <c r="H10" s="3">
        <v>5273</v>
      </c>
      <c r="I10" s="23"/>
      <c r="J10" s="23"/>
      <c r="K10" s="23"/>
      <c r="L10" s="23"/>
    </row>
    <row r="11" spans="1:12" s="2" customFormat="1" ht="12.75" customHeight="1">
      <c r="A11" s="2" t="s">
        <v>49</v>
      </c>
      <c r="B11" s="3">
        <v>366956</v>
      </c>
      <c r="C11" s="3">
        <v>241659</v>
      </c>
      <c r="D11" s="3">
        <v>285573</v>
      </c>
      <c r="F11" s="3">
        <v>5810</v>
      </c>
      <c r="G11" s="3">
        <v>5116</v>
      </c>
      <c r="H11" s="3">
        <v>5360</v>
      </c>
      <c r="I11" s="23"/>
      <c r="J11" s="23"/>
      <c r="K11" s="23"/>
      <c r="L11" s="23"/>
    </row>
    <row r="12" spans="1:12" s="2" customFormat="1" ht="12.75" customHeight="1">
      <c r="A12" s="2" t="s">
        <v>50</v>
      </c>
      <c r="B12" s="3">
        <v>321195</v>
      </c>
      <c r="C12" s="3">
        <v>231952</v>
      </c>
      <c r="D12" s="3">
        <v>264262</v>
      </c>
      <c r="F12" s="3">
        <v>5609</v>
      </c>
      <c r="G12" s="3">
        <v>5098</v>
      </c>
      <c r="H12" s="3">
        <v>5283</v>
      </c>
      <c r="I12" s="23"/>
      <c r="J12" s="23"/>
      <c r="K12" s="23"/>
      <c r="L12" s="23"/>
    </row>
    <row r="13" spans="1:12" s="2" customFormat="1" ht="12.75" customHeight="1">
      <c r="A13" s="2" t="s">
        <v>51</v>
      </c>
      <c r="B13" s="3">
        <v>270367</v>
      </c>
      <c r="C13" s="3">
        <v>233536</v>
      </c>
      <c r="D13" s="3">
        <v>246542</v>
      </c>
      <c r="F13" s="3">
        <v>5564</v>
      </c>
      <c r="G13" s="3">
        <v>5473</v>
      </c>
      <c r="H13" s="3">
        <v>5505</v>
      </c>
      <c r="I13" s="23"/>
      <c r="J13" s="23"/>
      <c r="K13" s="23"/>
      <c r="L13" s="23"/>
    </row>
    <row r="14" spans="1:12" s="2" customFormat="1" ht="12.75" customHeight="1">
      <c r="A14" s="2" t="s">
        <v>52</v>
      </c>
      <c r="B14" s="3">
        <v>351027</v>
      </c>
      <c r="C14" s="3">
        <v>241696</v>
      </c>
      <c r="D14" s="3">
        <v>279427</v>
      </c>
      <c r="F14" s="3">
        <v>5718</v>
      </c>
      <c r="G14" s="3">
        <v>5081</v>
      </c>
      <c r="H14" s="3">
        <v>5301</v>
      </c>
      <c r="I14" s="23"/>
      <c r="J14" s="23"/>
      <c r="K14" s="23"/>
      <c r="L14" s="23"/>
    </row>
    <row r="15" spans="1:12" s="2" customFormat="1" ht="12.75" customHeight="1">
      <c r="A15" s="2" t="s">
        <v>53</v>
      </c>
      <c r="B15" s="3">
        <v>367298</v>
      </c>
      <c r="C15" s="3">
        <v>250073</v>
      </c>
      <c r="D15" s="3">
        <v>297269</v>
      </c>
      <c r="F15" s="3">
        <v>6057</v>
      </c>
      <c r="G15" s="3">
        <v>5646</v>
      </c>
      <c r="H15" s="3">
        <v>5811</v>
      </c>
      <c r="I15" s="23"/>
      <c r="J15" s="23"/>
      <c r="K15" s="23"/>
      <c r="L15" s="23"/>
    </row>
    <row r="16" spans="1:12" s="2" customFormat="1" ht="12.75" customHeight="1">
      <c r="A16" s="2" t="s">
        <v>54</v>
      </c>
      <c r="B16" s="3">
        <v>411177</v>
      </c>
      <c r="C16" s="3">
        <v>244484</v>
      </c>
      <c r="D16" s="3">
        <v>303829</v>
      </c>
      <c r="F16" s="3">
        <v>5912</v>
      </c>
      <c r="G16" s="3">
        <v>5203</v>
      </c>
      <c r="H16" s="3">
        <v>5456</v>
      </c>
      <c r="I16" s="23"/>
      <c r="J16" s="23"/>
      <c r="K16" s="23"/>
      <c r="L16" s="23"/>
    </row>
    <row r="17" spans="1:12" s="2" customFormat="1" ht="12.75" customHeight="1">
      <c r="A17" s="2" t="s">
        <v>55</v>
      </c>
      <c r="B17" s="3">
        <v>394540</v>
      </c>
      <c r="C17" s="3">
        <v>261922</v>
      </c>
      <c r="D17" s="3">
        <v>314427</v>
      </c>
      <c r="F17" s="3">
        <v>6082</v>
      </c>
      <c r="G17" s="3">
        <v>5521</v>
      </c>
      <c r="H17" s="3">
        <v>5743</v>
      </c>
      <c r="I17" s="23"/>
      <c r="J17" s="23"/>
      <c r="K17" s="23"/>
      <c r="L17" s="23"/>
    </row>
    <row r="18" spans="1:12" s="2" customFormat="1" ht="12.75" customHeight="1">
      <c r="A18" s="2" t="s">
        <v>56</v>
      </c>
      <c r="B18" s="3">
        <v>335705</v>
      </c>
      <c r="C18" s="3">
        <v>240296</v>
      </c>
      <c r="D18" s="3">
        <v>273483</v>
      </c>
      <c r="F18" s="3">
        <v>5671</v>
      </c>
      <c r="G18" s="3">
        <v>5091</v>
      </c>
      <c r="H18" s="3">
        <v>5293</v>
      </c>
      <c r="I18" s="23"/>
      <c r="J18" s="23"/>
      <c r="K18" s="23"/>
      <c r="L18" s="23"/>
    </row>
    <row r="19" spans="1:12" s="2" customFormat="1" ht="12.75" customHeight="1">
      <c r="A19" s="2" t="s">
        <v>57</v>
      </c>
      <c r="B19" s="3">
        <v>344434</v>
      </c>
      <c r="C19" s="3">
        <v>246806</v>
      </c>
      <c r="D19" s="3">
        <v>282454</v>
      </c>
      <c r="F19" s="3">
        <v>5948</v>
      </c>
      <c r="G19" s="3">
        <v>5283</v>
      </c>
      <c r="H19" s="3">
        <v>5526</v>
      </c>
      <c r="I19" s="23"/>
      <c r="J19" s="23"/>
      <c r="K19" s="23"/>
      <c r="L19" s="23"/>
    </row>
    <row r="20" spans="1:12" s="2" customFormat="1" ht="12.75" customHeight="1">
      <c r="A20" s="2" t="s">
        <v>58</v>
      </c>
      <c r="B20" s="3">
        <v>383621</v>
      </c>
      <c r="C20" s="3">
        <v>249351</v>
      </c>
      <c r="D20" s="3">
        <v>301515</v>
      </c>
      <c r="F20" s="3">
        <v>5731</v>
      </c>
      <c r="G20" s="3">
        <v>5268</v>
      </c>
      <c r="H20" s="3">
        <v>5448</v>
      </c>
      <c r="I20" s="23"/>
      <c r="J20" s="23"/>
      <c r="K20" s="23"/>
      <c r="L20" s="23"/>
    </row>
    <row r="21" spans="1:12" s="2" customFormat="1" ht="12.75" customHeight="1">
      <c r="A21" s="2" t="s">
        <v>59</v>
      </c>
      <c r="B21" s="3">
        <v>333075</v>
      </c>
      <c r="C21" s="3">
        <v>236129</v>
      </c>
      <c r="D21" s="3">
        <v>268707</v>
      </c>
      <c r="F21" s="3">
        <v>5827</v>
      </c>
      <c r="G21" s="3">
        <v>5100</v>
      </c>
      <c r="H21" s="3">
        <v>5344</v>
      </c>
      <c r="I21" s="23"/>
      <c r="J21" s="23"/>
      <c r="K21" s="23"/>
      <c r="L21" s="23"/>
    </row>
    <row r="22" spans="1:12" s="2" customFormat="1" ht="12.75" customHeight="1">
      <c r="A22" s="2" t="s">
        <v>60</v>
      </c>
      <c r="B22" s="3">
        <v>348853</v>
      </c>
      <c r="C22" s="3">
        <v>245754</v>
      </c>
      <c r="D22" s="3">
        <v>280561</v>
      </c>
      <c r="F22" s="3">
        <v>5694</v>
      </c>
      <c r="G22" s="3">
        <v>5005</v>
      </c>
      <c r="H22" s="3">
        <v>5238</v>
      </c>
      <c r="I22" s="23"/>
      <c r="J22" s="23"/>
      <c r="K22" s="23"/>
      <c r="L22" s="23"/>
    </row>
    <row r="23" spans="1:12" s="2" customFormat="1" ht="12.75" customHeight="1">
      <c r="A23" s="2" t="s">
        <v>61</v>
      </c>
      <c r="B23" s="3">
        <v>350724</v>
      </c>
      <c r="C23" s="3">
        <v>254925</v>
      </c>
      <c r="D23" s="3">
        <v>289535</v>
      </c>
      <c r="F23" s="3">
        <v>5741</v>
      </c>
      <c r="G23" s="3">
        <v>5106</v>
      </c>
      <c r="H23" s="3">
        <v>5335</v>
      </c>
      <c r="I23" s="23"/>
      <c r="J23" s="23"/>
      <c r="K23" s="23"/>
      <c r="L23" s="23"/>
    </row>
    <row r="24" spans="1:12" s="2" customFormat="1" ht="12.75" customHeight="1">
      <c r="A24" s="2" t="s">
        <v>62</v>
      </c>
      <c r="B24" s="3">
        <v>310701</v>
      </c>
      <c r="C24" s="3">
        <v>253542</v>
      </c>
      <c r="D24" s="3">
        <v>272172</v>
      </c>
      <c r="F24" s="3">
        <v>5633</v>
      </c>
      <c r="G24" s="3">
        <v>5309</v>
      </c>
      <c r="H24" s="3">
        <v>5414</v>
      </c>
      <c r="I24" s="23"/>
      <c r="J24" s="23"/>
      <c r="K24" s="23"/>
      <c r="L24" s="23"/>
    </row>
    <row r="25" spans="1:12" s="2" customFormat="1" ht="12.75" customHeight="1">
      <c r="A25" s="2" t="s">
        <v>63</v>
      </c>
      <c r="B25" s="3">
        <v>346374</v>
      </c>
      <c r="C25" s="3">
        <v>252828</v>
      </c>
      <c r="D25" s="3">
        <v>287207</v>
      </c>
      <c r="F25" s="3">
        <v>6220</v>
      </c>
      <c r="G25" s="3">
        <v>5437</v>
      </c>
      <c r="H25" s="3">
        <v>5724</v>
      </c>
      <c r="I25" s="23"/>
      <c r="J25" s="23"/>
      <c r="K25" s="23"/>
      <c r="L25" s="23"/>
    </row>
    <row r="26" spans="1:12" s="2" customFormat="1" ht="12.75" customHeight="1">
      <c r="A26" s="2" t="s">
        <v>64</v>
      </c>
      <c r="B26" s="3">
        <v>348443</v>
      </c>
      <c r="C26" s="3">
        <v>250980</v>
      </c>
      <c r="D26" s="3">
        <v>284047</v>
      </c>
      <c r="F26" s="3">
        <v>5997</v>
      </c>
      <c r="G26" s="3">
        <v>5298</v>
      </c>
      <c r="H26" s="3">
        <v>5535</v>
      </c>
      <c r="I26" s="23"/>
      <c r="J26" s="23"/>
      <c r="K26" s="23"/>
      <c r="L26" s="23"/>
    </row>
    <row r="27" spans="1:12" s="2" customFormat="1" ht="15.75" customHeight="1">
      <c r="A27" s="41" t="s">
        <v>65</v>
      </c>
      <c r="B27" s="38">
        <v>409971</v>
      </c>
      <c r="C27" s="38">
        <v>267912</v>
      </c>
      <c r="D27" s="38">
        <v>324217</v>
      </c>
      <c r="E27" s="41"/>
      <c r="F27" s="38">
        <v>6051</v>
      </c>
      <c r="G27" s="38">
        <v>5491</v>
      </c>
      <c r="H27" s="38">
        <v>5713</v>
      </c>
      <c r="I27" s="23"/>
      <c r="J27" s="23"/>
      <c r="K27" s="23"/>
      <c r="L27" s="23"/>
    </row>
    <row r="28" ht="24" customHeight="1"/>
    <row r="36" ht="15" customHeight="1"/>
  </sheetData>
  <mergeCells count="6">
    <mergeCell ref="B4:D4"/>
    <mergeCell ref="F4:H4"/>
    <mergeCell ref="A4:A5"/>
    <mergeCell ref="A1:H1"/>
    <mergeCell ref="A3:H3"/>
    <mergeCell ref="A2:H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K15" sqref="K15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7.57421875" style="0" customWidth="1"/>
    <col min="5" max="5" width="0.9921875" style="0" customWidth="1"/>
    <col min="6" max="7" width="6.7109375" style="0" customWidth="1"/>
    <col min="8" max="8" width="7.57421875" style="0" customWidth="1"/>
    <col min="9" max="9" width="0.9921875" style="0" customWidth="1"/>
    <col min="10" max="11" width="6.7109375" style="0" customWidth="1"/>
    <col min="12" max="12" width="7.7109375" style="0" customWidth="1"/>
    <col min="13" max="13" width="1.8515625" style="0" customWidth="1"/>
  </cols>
  <sheetData>
    <row r="1" spans="1:12" ht="27" customHeight="1">
      <c r="A1" s="102" t="s">
        <v>117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7" ht="27" customHeight="1">
      <c r="A3" s="100" t="s">
        <v>123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O3" s="1"/>
      <c r="P3" s="1"/>
      <c r="Q3" s="1"/>
    </row>
    <row r="4" spans="1:17" ht="15.75" customHeight="1">
      <c r="A4" s="42"/>
      <c r="B4" s="103">
        <v>38353</v>
      </c>
      <c r="C4" s="104"/>
      <c r="D4" s="104"/>
      <c r="E4" s="79"/>
      <c r="F4" s="103">
        <v>38718</v>
      </c>
      <c r="G4" s="103"/>
      <c r="H4" s="103"/>
      <c r="I4" s="33"/>
      <c r="J4" s="103">
        <v>39083</v>
      </c>
      <c r="K4" s="104"/>
      <c r="L4" s="104"/>
      <c r="Q4" s="19"/>
    </row>
    <row r="5" spans="1:17" ht="15.75" customHeight="1">
      <c r="A5" s="41"/>
      <c r="B5" s="35" t="s">
        <v>6</v>
      </c>
      <c r="C5" s="35" t="s">
        <v>7</v>
      </c>
      <c r="D5" s="35" t="s">
        <v>8</v>
      </c>
      <c r="E5" s="72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  <c r="Q5" s="19"/>
    </row>
    <row r="6" spans="1:17" s="20" customFormat="1" ht="20.25" customHeight="1">
      <c r="A6" s="83" t="s">
        <v>13</v>
      </c>
      <c r="B6" s="84"/>
      <c r="C6" s="85"/>
      <c r="D6" s="85"/>
      <c r="F6" s="86"/>
      <c r="G6" s="86"/>
      <c r="H6" s="86"/>
      <c r="I6" s="85"/>
      <c r="J6" s="86"/>
      <c r="K6" s="86"/>
      <c r="L6" s="86"/>
      <c r="Q6" s="82"/>
    </row>
    <row r="7" spans="1:17" ht="15" customHeight="1">
      <c r="A7" s="44" t="s">
        <v>87</v>
      </c>
      <c r="B7" s="2">
        <v>0</v>
      </c>
      <c r="C7" s="2">
        <v>0</v>
      </c>
      <c r="D7" s="3">
        <f>C7+B7</f>
        <v>0</v>
      </c>
      <c r="F7" s="2">
        <v>0</v>
      </c>
      <c r="G7" s="2">
        <v>0</v>
      </c>
      <c r="H7" s="2">
        <v>0</v>
      </c>
      <c r="I7" s="10"/>
      <c r="J7" s="2">
        <v>0</v>
      </c>
      <c r="K7" s="2">
        <v>0</v>
      </c>
      <c r="L7" s="2">
        <v>0</v>
      </c>
      <c r="Q7" s="6"/>
    </row>
    <row r="8" spans="1:17" ht="12.75" customHeight="1">
      <c r="A8" s="44" t="s">
        <v>32</v>
      </c>
      <c r="B8" s="2">
        <v>4</v>
      </c>
      <c r="C8" s="2">
        <v>4</v>
      </c>
      <c r="D8" s="3">
        <f>C8+B8</f>
        <v>8</v>
      </c>
      <c r="F8" s="2">
        <v>0</v>
      </c>
      <c r="G8" s="2">
        <v>5</v>
      </c>
      <c r="H8" s="2">
        <v>5</v>
      </c>
      <c r="I8" s="10"/>
      <c r="J8" s="2">
        <v>0</v>
      </c>
      <c r="K8" s="2">
        <v>2</v>
      </c>
      <c r="L8" s="2">
        <v>2</v>
      </c>
      <c r="Q8" s="6"/>
    </row>
    <row r="9" spans="1:17" ht="12.75" customHeight="1">
      <c r="A9" s="44" t="s">
        <v>33</v>
      </c>
      <c r="B9" s="2">
        <v>3</v>
      </c>
      <c r="C9" s="2">
        <v>1</v>
      </c>
      <c r="D9" s="3">
        <f>C9+B9</f>
        <v>4</v>
      </c>
      <c r="F9" s="2">
        <v>2</v>
      </c>
      <c r="G9" s="2">
        <v>2</v>
      </c>
      <c r="H9" s="2">
        <v>4</v>
      </c>
      <c r="I9" s="10"/>
      <c r="J9" s="2">
        <v>1</v>
      </c>
      <c r="K9" s="2">
        <v>1</v>
      </c>
      <c r="L9" s="91">
        <f>J9+K9</f>
        <v>2</v>
      </c>
      <c r="Q9" s="6"/>
    </row>
    <row r="10" spans="1:17" ht="12.75" customHeight="1">
      <c r="A10" s="44" t="s">
        <v>34</v>
      </c>
      <c r="B10" s="2">
        <v>0</v>
      </c>
      <c r="C10" s="2">
        <v>0</v>
      </c>
      <c r="D10" s="3">
        <v>0</v>
      </c>
      <c r="F10" s="2">
        <v>0</v>
      </c>
      <c r="G10" s="2">
        <v>0</v>
      </c>
      <c r="H10" s="2">
        <v>0</v>
      </c>
      <c r="I10" s="10"/>
      <c r="J10" s="3">
        <v>0</v>
      </c>
      <c r="K10" s="2">
        <v>0</v>
      </c>
      <c r="L10" s="2">
        <v>0</v>
      </c>
      <c r="Q10" s="6"/>
    </row>
    <row r="11" spans="1:17" ht="12.75" customHeight="1">
      <c r="A11" s="44" t="s">
        <v>88</v>
      </c>
      <c r="B11" s="2">
        <v>0</v>
      </c>
      <c r="C11" s="2">
        <v>0</v>
      </c>
      <c r="D11" s="3">
        <f>C11+B11</f>
        <v>0</v>
      </c>
      <c r="F11" s="2">
        <v>0</v>
      </c>
      <c r="G11" s="2">
        <v>0</v>
      </c>
      <c r="H11" s="2">
        <v>0</v>
      </c>
      <c r="I11" s="10"/>
      <c r="J11" s="2">
        <v>0</v>
      </c>
      <c r="K11" s="2">
        <v>0</v>
      </c>
      <c r="L11" s="2">
        <v>0</v>
      </c>
      <c r="Q11" s="6"/>
    </row>
    <row r="12" spans="1:17" ht="15.75" customHeight="1">
      <c r="A12" s="3" t="s">
        <v>8</v>
      </c>
      <c r="B12" s="3">
        <f>SUM(B7:B11)</f>
        <v>7</v>
      </c>
      <c r="C12" s="3">
        <f>SUM(C7:C11)</f>
        <v>5</v>
      </c>
      <c r="D12" s="3">
        <f>SUM(D7:D11)</f>
        <v>12</v>
      </c>
      <c r="F12" s="3">
        <v>2</v>
      </c>
      <c r="G12" s="3">
        <v>7</v>
      </c>
      <c r="H12" s="3">
        <v>9</v>
      </c>
      <c r="I12" s="10"/>
      <c r="J12" s="2">
        <v>1</v>
      </c>
      <c r="K12" s="2">
        <v>3</v>
      </c>
      <c r="L12" s="2">
        <v>4</v>
      </c>
      <c r="Q12" s="6"/>
    </row>
    <row r="13" spans="1:17" ht="12.75">
      <c r="A13" s="3"/>
      <c r="B13" s="3"/>
      <c r="C13" s="3"/>
      <c r="D13" s="3"/>
      <c r="F13" s="3"/>
      <c r="G13" s="3"/>
      <c r="H13" s="3"/>
      <c r="I13" s="10"/>
      <c r="Q13" s="6"/>
    </row>
    <row r="14" spans="1:17" ht="20.25" customHeight="1">
      <c r="A14" s="43" t="s">
        <v>14</v>
      </c>
      <c r="B14" s="3"/>
      <c r="C14" s="3"/>
      <c r="D14" s="3"/>
      <c r="F14" s="3"/>
      <c r="G14" s="3"/>
      <c r="H14" s="3"/>
      <c r="I14" s="10"/>
      <c r="Q14" s="6"/>
    </row>
    <row r="15" spans="1:17" ht="15" customHeight="1">
      <c r="A15" s="44" t="s">
        <v>87</v>
      </c>
      <c r="B15" s="2">
        <v>0</v>
      </c>
      <c r="C15" s="2">
        <v>0</v>
      </c>
      <c r="D15" s="3">
        <f>C15+B15</f>
        <v>0</v>
      </c>
      <c r="F15" s="3">
        <v>0</v>
      </c>
      <c r="G15" s="3">
        <v>0</v>
      </c>
      <c r="H15" s="3">
        <v>0</v>
      </c>
      <c r="I15" s="10"/>
      <c r="J15" s="2">
        <v>0</v>
      </c>
      <c r="K15" s="2">
        <v>0</v>
      </c>
      <c r="L15" s="2">
        <v>0</v>
      </c>
      <c r="Q15" s="6"/>
    </row>
    <row r="16" spans="1:17" ht="12.75" customHeight="1">
      <c r="A16" s="44" t="s">
        <v>32</v>
      </c>
      <c r="B16" s="3">
        <v>20985</v>
      </c>
      <c r="C16" s="3">
        <v>37527</v>
      </c>
      <c r="D16" s="3">
        <f>C16+B16</f>
        <v>58512</v>
      </c>
      <c r="F16" s="3">
        <v>11359</v>
      </c>
      <c r="G16" s="3">
        <v>21879</v>
      </c>
      <c r="H16" s="3">
        <f>F16+G16</f>
        <v>33238</v>
      </c>
      <c r="I16" s="10"/>
      <c r="J16" s="88">
        <v>5264</v>
      </c>
      <c r="K16" s="92">
        <v>10670</v>
      </c>
      <c r="L16" s="92">
        <f>J16+K16</f>
        <v>15934</v>
      </c>
      <c r="Q16" s="6"/>
    </row>
    <row r="17" spans="1:17" ht="12.75" customHeight="1">
      <c r="A17" s="44" t="s">
        <v>33</v>
      </c>
      <c r="B17" s="3">
        <v>103754</v>
      </c>
      <c r="C17" s="3">
        <v>140289</v>
      </c>
      <c r="D17" s="3">
        <f>C17+B17</f>
        <v>244043</v>
      </c>
      <c r="F17" s="3">
        <v>99224</v>
      </c>
      <c r="G17" s="3">
        <v>136853</v>
      </c>
      <c r="H17" s="3">
        <f>F17+G17</f>
        <v>236077</v>
      </c>
      <c r="I17" s="10"/>
      <c r="J17" s="92">
        <v>91350</v>
      </c>
      <c r="K17" s="92">
        <v>129971</v>
      </c>
      <c r="L17" s="92">
        <f>J17+K17</f>
        <v>221321</v>
      </c>
      <c r="Q17" s="6"/>
    </row>
    <row r="18" spans="1:17" ht="12.75" customHeight="1">
      <c r="A18" s="44" t="s">
        <v>34</v>
      </c>
      <c r="B18" s="3">
        <v>29123</v>
      </c>
      <c r="C18" s="3">
        <v>45116</v>
      </c>
      <c r="D18" s="3">
        <f>C18+B18</f>
        <v>74239</v>
      </c>
      <c r="F18" s="3">
        <v>29335</v>
      </c>
      <c r="G18" s="3">
        <v>45134</v>
      </c>
      <c r="H18" s="3">
        <f>F18+G18</f>
        <v>74469</v>
      </c>
      <c r="I18" s="10"/>
      <c r="J18" s="92">
        <v>29183</v>
      </c>
      <c r="K18" s="92">
        <v>45330</v>
      </c>
      <c r="L18" s="92">
        <f>J18+K18</f>
        <v>74513</v>
      </c>
      <c r="Q18" s="6"/>
    </row>
    <row r="19" spans="1:17" ht="12.75" customHeight="1">
      <c r="A19" s="44" t="s">
        <v>88</v>
      </c>
      <c r="B19" s="3">
        <v>4859</v>
      </c>
      <c r="C19" s="3">
        <v>6770</v>
      </c>
      <c r="D19" s="3">
        <f>C19+B19</f>
        <v>11629</v>
      </c>
      <c r="F19" s="3">
        <v>5512</v>
      </c>
      <c r="G19" s="3">
        <v>7257</v>
      </c>
      <c r="H19" s="3">
        <f>F19+G19</f>
        <v>12769</v>
      </c>
      <c r="I19" s="10"/>
      <c r="J19" s="92">
        <v>6432</v>
      </c>
      <c r="K19" s="92">
        <v>7998</v>
      </c>
      <c r="L19" s="92">
        <f>J19+K19</f>
        <v>14430</v>
      </c>
      <c r="Q19" s="6"/>
    </row>
    <row r="20" spans="1:17" ht="15.75" customHeight="1">
      <c r="A20" s="3" t="s">
        <v>8</v>
      </c>
      <c r="B20" s="3">
        <f>SUM(B15:B19)</f>
        <v>158721</v>
      </c>
      <c r="C20" s="3">
        <f>SUM(C15:C19)</f>
        <v>229702</v>
      </c>
      <c r="D20" s="3">
        <f>SUM(D15:D19)</f>
        <v>388423</v>
      </c>
      <c r="F20" s="3">
        <v>145430</v>
      </c>
      <c r="G20" s="3">
        <v>211123</v>
      </c>
      <c r="H20" s="3">
        <f>SUM(H15:H19)</f>
        <v>356553</v>
      </c>
      <c r="I20" s="10"/>
      <c r="J20" s="92">
        <f>J15+J16+J17+J18+J19</f>
        <v>132229</v>
      </c>
      <c r="K20" s="92">
        <f>K15+K16+K17+K18+K19</f>
        <v>193969</v>
      </c>
      <c r="L20" s="92">
        <f>L15+L16+L17+L18+L19</f>
        <v>326198</v>
      </c>
      <c r="Q20" s="6"/>
    </row>
    <row r="21" spans="1:17" ht="12.75">
      <c r="A21" s="10"/>
      <c r="B21" s="10"/>
      <c r="C21" s="10"/>
      <c r="D21" s="10"/>
      <c r="F21" s="10"/>
      <c r="G21" s="10"/>
      <c r="H21" s="10"/>
      <c r="I21" s="10"/>
      <c r="J21" s="92"/>
      <c r="K21" s="92"/>
      <c r="L21" s="92"/>
      <c r="Q21" s="17"/>
    </row>
    <row r="22" spans="1:17" ht="20.25" customHeight="1">
      <c r="A22" s="43" t="s">
        <v>19</v>
      </c>
      <c r="B22" s="3"/>
      <c r="C22" s="3"/>
      <c r="D22" s="3"/>
      <c r="F22" s="3"/>
      <c r="G22" s="3"/>
      <c r="H22" s="3"/>
      <c r="I22" s="10"/>
      <c r="J22" s="92"/>
      <c r="K22" s="92"/>
      <c r="L22" s="92"/>
      <c r="Q22" s="6"/>
    </row>
    <row r="23" spans="1:17" ht="15" customHeight="1">
      <c r="A23" s="44" t="s">
        <v>87</v>
      </c>
      <c r="B23" s="3">
        <f aca="true" t="shared" si="0" ref="B23:C27">B15+B7</f>
        <v>0</v>
      </c>
      <c r="C23" s="3">
        <f t="shared" si="0"/>
        <v>0</v>
      </c>
      <c r="D23" s="3">
        <f aca="true" t="shared" si="1" ref="D23:D28">C23+B23</f>
        <v>0</v>
      </c>
      <c r="F23" s="3">
        <f aca="true" t="shared" si="2" ref="F23:G27">F15+F7</f>
        <v>0</v>
      </c>
      <c r="G23" s="3">
        <f t="shared" si="2"/>
        <v>0</v>
      </c>
      <c r="H23" s="3">
        <v>0</v>
      </c>
      <c r="I23" s="10"/>
      <c r="J23" s="92">
        <f aca="true" t="shared" si="3" ref="J23:L27">J7+J15</f>
        <v>0</v>
      </c>
      <c r="K23" s="92">
        <f t="shared" si="3"/>
        <v>0</v>
      </c>
      <c r="L23" s="92">
        <f t="shared" si="3"/>
        <v>0</v>
      </c>
      <c r="Q23" s="6"/>
    </row>
    <row r="24" spans="1:17" ht="12.75" customHeight="1">
      <c r="A24" s="44" t="s">
        <v>32</v>
      </c>
      <c r="B24" s="3">
        <f t="shared" si="0"/>
        <v>20989</v>
      </c>
      <c r="C24" s="3">
        <f t="shared" si="0"/>
        <v>37531</v>
      </c>
      <c r="D24" s="3">
        <f t="shared" si="1"/>
        <v>58520</v>
      </c>
      <c r="F24" s="3">
        <f t="shared" si="2"/>
        <v>11359</v>
      </c>
      <c r="G24" s="3">
        <f t="shared" si="2"/>
        <v>21884</v>
      </c>
      <c r="H24" s="3">
        <f>H8+H16</f>
        <v>33243</v>
      </c>
      <c r="I24" s="10"/>
      <c r="J24" s="92">
        <f t="shared" si="3"/>
        <v>5264</v>
      </c>
      <c r="K24" s="92">
        <f t="shared" si="3"/>
        <v>10672</v>
      </c>
      <c r="L24" s="92">
        <f t="shared" si="3"/>
        <v>15936</v>
      </c>
      <c r="Q24" s="6"/>
    </row>
    <row r="25" spans="1:17" ht="12.75" customHeight="1">
      <c r="A25" s="44" t="s">
        <v>33</v>
      </c>
      <c r="B25" s="3">
        <f t="shared" si="0"/>
        <v>103757</v>
      </c>
      <c r="C25" s="3">
        <f t="shared" si="0"/>
        <v>140290</v>
      </c>
      <c r="D25" s="3">
        <f t="shared" si="1"/>
        <v>244047</v>
      </c>
      <c r="F25" s="3">
        <f t="shared" si="2"/>
        <v>99226</v>
      </c>
      <c r="G25" s="3">
        <f t="shared" si="2"/>
        <v>136855</v>
      </c>
      <c r="H25" s="3">
        <f>H9+H17</f>
        <v>236081</v>
      </c>
      <c r="I25" s="10"/>
      <c r="J25" s="92">
        <f t="shared" si="3"/>
        <v>91351</v>
      </c>
      <c r="K25" s="92">
        <f t="shared" si="3"/>
        <v>129972</v>
      </c>
      <c r="L25" s="92">
        <f t="shared" si="3"/>
        <v>221323</v>
      </c>
      <c r="Q25" s="6"/>
    </row>
    <row r="26" spans="1:17" ht="12.75" customHeight="1">
      <c r="A26" s="44" t="s">
        <v>34</v>
      </c>
      <c r="B26" s="3">
        <f t="shared" si="0"/>
        <v>29123</v>
      </c>
      <c r="C26" s="3">
        <f t="shared" si="0"/>
        <v>45116</v>
      </c>
      <c r="D26" s="3">
        <f t="shared" si="1"/>
        <v>74239</v>
      </c>
      <c r="F26" s="3">
        <f t="shared" si="2"/>
        <v>29335</v>
      </c>
      <c r="G26" s="3">
        <f t="shared" si="2"/>
        <v>45134</v>
      </c>
      <c r="H26" s="3">
        <f>F26+G26</f>
        <v>74469</v>
      </c>
      <c r="I26" s="10"/>
      <c r="J26" s="92">
        <f t="shared" si="3"/>
        <v>29183</v>
      </c>
      <c r="K26" s="92">
        <f t="shared" si="3"/>
        <v>45330</v>
      </c>
      <c r="L26" s="92">
        <f t="shared" si="3"/>
        <v>74513</v>
      </c>
      <c r="Q26" s="6"/>
    </row>
    <row r="27" spans="1:17" ht="12.75" customHeight="1">
      <c r="A27" s="44" t="s">
        <v>88</v>
      </c>
      <c r="B27" s="3">
        <f t="shared" si="0"/>
        <v>4859</v>
      </c>
      <c r="C27" s="3">
        <f t="shared" si="0"/>
        <v>6770</v>
      </c>
      <c r="D27" s="3">
        <f t="shared" si="1"/>
        <v>11629</v>
      </c>
      <c r="F27" s="3">
        <f t="shared" si="2"/>
        <v>5512</v>
      </c>
      <c r="G27" s="3">
        <f t="shared" si="2"/>
        <v>7257</v>
      </c>
      <c r="H27" s="3">
        <f>F27+G27</f>
        <v>12769</v>
      </c>
      <c r="I27" s="10"/>
      <c r="J27" s="92">
        <f t="shared" si="3"/>
        <v>6432</v>
      </c>
      <c r="K27" s="92">
        <f t="shared" si="3"/>
        <v>7998</v>
      </c>
      <c r="L27" s="92">
        <f t="shared" si="3"/>
        <v>14430</v>
      </c>
      <c r="Q27" s="6"/>
    </row>
    <row r="28" spans="1:17" ht="15.75" customHeight="1">
      <c r="A28" s="38" t="s">
        <v>8</v>
      </c>
      <c r="B28" s="38">
        <f>SUM(B23:B27)</f>
        <v>158728</v>
      </c>
      <c r="C28" s="38">
        <f>SUM(C23:C27)</f>
        <v>229707</v>
      </c>
      <c r="D28" s="38">
        <f t="shared" si="1"/>
        <v>388435</v>
      </c>
      <c r="E28" s="72"/>
      <c r="F28" s="38">
        <v>145432</v>
      </c>
      <c r="G28" s="38">
        <v>211130</v>
      </c>
      <c r="H28" s="38">
        <f>SUM(H23:H27)</f>
        <v>356562</v>
      </c>
      <c r="I28" s="14"/>
      <c r="J28" s="93">
        <f>J23+J24+J25+J26+J27</f>
        <v>132230</v>
      </c>
      <c r="K28" s="93">
        <f>K23+K24+K25+K26+K27</f>
        <v>193972</v>
      </c>
      <c r="L28" s="93">
        <f>L23+L24+L25+L26+L27</f>
        <v>326202</v>
      </c>
      <c r="Q28" s="6"/>
    </row>
    <row r="29" spans="2:17" ht="24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1"/>
      <c r="P29" s="1"/>
      <c r="Q29" s="1"/>
    </row>
  </sheetData>
  <mergeCells count="6">
    <mergeCell ref="J4:L4"/>
    <mergeCell ref="B4:D4"/>
    <mergeCell ref="A1:L1"/>
    <mergeCell ref="A2:L2"/>
    <mergeCell ref="A3:L3"/>
    <mergeCell ref="F4:H4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">
      <selection activeCell="K45" sqref="K45"/>
    </sheetView>
  </sheetViews>
  <sheetFormatPr defaultColWidth="9.140625" defaultRowHeight="12.75"/>
  <cols>
    <col min="1" max="1" width="21.421875" style="0" customWidth="1"/>
    <col min="2" max="2" width="7.28125" style="0" customWidth="1"/>
    <col min="3" max="4" width="3.7109375" style="0" customWidth="1"/>
    <col min="5" max="5" width="7.28125" style="0" customWidth="1"/>
    <col min="6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5" width="7.28125" style="0" customWidth="1"/>
    <col min="16" max="16" width="1.7109375" style="0" customWidth="1"/>
    <col min="17" max="18" width="7.28125" style="0" customWidth="1"/>
  </cols>
  <sheetData>
    <row r="1" spans="1:11" ht="27" customHeight="1">
      <c r="A1" s="102" t="s">
        <v>132</v>
      </c>
      <c r="B1" s="101"/>
      <c r="C1" s="101"/>
      <c r="D1" s="101"/>
      <c r="E1" s="101"/>
      <c r="F1" s="101"/>
      <c r="G1" s="101"/>
      <c r="H1" s="101"/>
      <c r="I1" s="101"/>
      <c r="J1" s="99"/>
      <c r="K1" s="99"/>
    </row>
    <row r="2" spans="1:11" ht="12.75" customHeight="1">
      <c r="A2" s="102"/>
      <c r="B2" s="101"/>
      <c r="C2" s="101"/>
      <c r="D2" s="101"/>
      <c r="E2" s="101"/>
      <c r="F2" s="101"/>
      <c r="G2" s="101"/>
      <c r="H2" s="101"/>
      <c r="I2" s="101"/>
      <c r="J2" s="99"/>
      <c r="K2" s="99"/>
    </row>
    <row r="3" spans="1:11" ht="27" customHeight="1">
      <c r="A3" s="100" t="s">
        <v>131</v>
      </c>
      <c r="B3" s="101"/>
      <c r="C3" s="101"/>
      <c r="D3" s="101"/>
      <c r="E3" s="101"/>
      <c r="F3" s="101"/>
      <c r="G3" s="101"/>
      <c r="H3" s="101"/>
      <c r="I3" s="101"/>
      <c r="J3" s="99"/>
      <c r="K3" s="99"/>
    </row>
    <row r="4" spans="1:11" ht="15.75" customHeight="1">
      <c r="A4" s="42" t="s">
        <v>9</v>
      </c>
      <c r="B4" s="105" t="s">
        <v>6</v>
      </c>
      <c r="C4" s="105"/>
      <c r="D4" s="42"/>
      <c r="E4" s="105" t="s">
        <v>7</v>
      </c>
      <c r="F4" s="105"/>
      <c r="G4" s="42"/>
      <c r="H4" s="105" t="s">
        <v>8</v>
      </c>
      <c r="I4" s="105"/>
      <c r="J4" s="26"/>
      <c r="K4" s="26"/>
    </row>
    <row r="5" spans="1:11" ht="15.75" customHeight="1">
      <c r="A5" s="41"/>
      <c r="B5" s="35" t="s">
        <v>10</v>
      </c>
      <c r="C5" s="35" t="s">
        <v>11</v>
      </c>
      <c r="D5" s="35"/>
      <c r="E5" s="35" t="s">
        <v>10</v>
      </c>
      <c r="F5" s="35" t="s">
        <v>11</v>
      </c>
      <c r="G5" s="35"/>
      <c r="H5" s="35" t="s">
        <v>12</v>
      </c>
      <c r="I5" s="35" t="s">
        <v>11</v>
      </c>
      <c r="J5" s="26"/>
      <c r="K5" s="26"/>
    </row>
    <row r="6" spans="1:11" ht="18" customHeight="1">
      <c r="A6" s="67" t="s">
        <v>4</v>
      </c>
      <c r="B6" s="3"/>
      <c r="C6" s="3"/>
      <c r="D6" s="3"/>
      <c r="E6" s="3"/>
      <c r="F6" s="3"/>
      <c r="G6" s="3"/>
      <c r="H6" s="3"/>
      <c r="I6" s="3"/>
      <c r="J6" s="26"/>
      <c r="K6" s="26"/>
    </row>
    <row r="7" spans="1:11" ht="15.75" customHeight="1">
      <c r="A7" s="44" t="s">
        <v>78</v>
      </c>
      <c r="B7" s="3">
        <v>95462</v>
      </c>
      <c r="C7" s="3">
        <f>B7/$B$18*100</f>
        <v>72.19390456023595</v>
      </c>
      <c r="D7" s="3"/>
      <c r="E7" s="3">
        <v>129654</v>
      </c>
      <c r="F7" s="3">
        <f>E7/$E$18*100</f>
        <v>66.84160600499041</v>
      </c>
      <c r="G7" s="3"/>
      <c r="H7" s="3">
        <f>B7+E7</f>
        <v>225116</v>
      </c>
      <c r="I7" s="3">
        <v>69</v>
      </c>
      <c r="J7" s="26"/>
      <c r="K7" s="26"/>
    </row>
    <row r="8" spans="1:11" ht="12.75">
      <c r="A8" s="44" t="s">
        <v>77</v>
      </c>
      <c r="B8" s="3">
        <v>28894</v>
      </c>
      <c r="C8" s="3">
        <f aca="true" t="shared" si="0" ref="C8:C17">B8/$B$18*100</f>
        <v>21.851319670271497</v>
      </c>
      <c r="D8" s="3"/>
      <c r="E8" s="3">
        <v>49132</v>
      </c>
      <c r="F8" s="3">
        <f aca="true" t="shared" si="1" ref="F8:F17">E8/$E$18*100</f>
        <v>25.329428989751097</v>
      </c>
      <c r="G8" s="3"/>
      <c r="H8" s="3">
        <f aca="true" t="shared" si="2" ref="H8:H17">B8+E8</f>
        <v>78026</v>
      </c>
      <c r="I8" s="3">
        <v>24</v>
      </c>
      <c r="J8" s="26"/>
      <c r="K8" s="26"/>
    </row>
    <row r="9" spans="1:11" ht="12.75">
      <c r="A9" s="44" t="s">
        <v>76</v>
      </c>
      <c r="B9" s="3">
        <v>5120</v>
      </c>
      <c r="C9" s="3">
        <v>4</v>
      </c>
      <c r="D9" s="3"/>
      <c r="E9" s="3">
        <v>10760</v>
      </c>
      <c r="F9" s="3">
        <f t="shared" si="1"/>
        <v>5.547192378281402</v>
      </c>
      <c r="G9" s="3"/>
      <c r="H9" s="3">
        <f t="shared" si="2"/>
        <v>15880</v>
      </c>
      <c r="I9" s="3">
        <v>5</v>
      </c>
      <c r="J9" s="26"/>
      <c r="K9" s="26"/>
    </row>
    <row r="10" spans="1:11" ht="12.75">
      <c r="A10" s="44" t="s">
        <v>75</v>
      </c>
      <c r="B10" s="3">
        <v>1782</v>
      </c>
      <c r="C10" s="3">
        <v>1</v>
      </c>
      <c r="D10" s="3"/>
      <c r="E10" s="3">
        <v>3037</v>
      </c>
      <c r="F10" s="3">
        <f t="shared" si="1"/>
        <v>1.5656898933866743</v>
      </c>
      <c r="G10" s="3"/>
      <c r="H10" s="3">
        <f t="shared" si="2"/>
        <v>4819</v>
      </c>
      <c r="I10" s="3">
        <v>2</v>
      </c>
      <c r="J10" s="26"/>
      <c r="K10" s="26"/>
    </row>
    <row r="11" spans="1:11" ht="12.75">
      <c r="A11" s="44" t="s">
        <v>74</v>
      </c>
      <c r="B11" s="3">
        <v>630</v>
      </c>
      <c r="C11" s="3">
        <v>1</v>
      </c>
      <c r="D11" s="3"/>
      <c r="E11" s="3">
        <v>926</v>
      </c>
      <c r="F11" s="3">
        <f t="shared" si="1"/>
        <v>0.47738848906027676</v>
      </c>
      <c r="G11" s="3"/>
      <c r="H11" s="3">
        <f t="shared" si="2"/>
        <v>1556</v>
      </c>
      <c r="I11" s="3">
        <v>0</v>
      </c>
      <c r="J11" s="26"/>
      <c r="K11" s="26"/>
    </row>
    <row r="12" spans="1:11" ht="12.75">
      <c r="A12" s="44" t="s">
        <v>73</v>
      </c>
      <c r="B12" s="3">
        <v>219</v>
      </c>
      <c r="C12" s="3">
        <f t="shared" si="0"/>
        <v>0.16562050971791575</v>
      </c>
      <c r="D12" s="3"/>
      <c r="E12" s="3">
        <v>312</v>
      </c>
      <c r="F12" s="3">
        <f t="shared" si="1"/>
        <v>0.16084795743715588</v>
      </c>
      <c r="G12" s="3"/>
      <c r="H12" s="3">
        <f t="shared" si="2"/>
        <v>531</v>
      </c>
      <c r="I12" s="3">
        <f aca="true" t="shared" si="3" ref="I12:I17">H12/$H$18*100</f>
        <v>0.1627825703091949</v>
      </c>
      <c r="J12" s="26"/>
      <c r="K12" s="26"/>
    </row>
    <row r="13" spans="1:11" ht="12.75">
      <c r="A13" s="44" t="s">
        <v>72</v>
      </c>
      <c r="B13" s="3">
        <v>81</v>
      </c>
      <c r="C13" s="3">
        <f t="shared" si="0"/>
        <v>0.061256900854571576</v>
      </c>
      <c r="D13" s="3"/>
      <c r="E13" s="3">
        <v>104</v>
      </c>
      <c r="F13" s="3">
        <f t="shared" si="1"/>
        <v>0.053615985812385296</v>
      </c>
      <c r="G13" s="3"/>
      <c r="H13" s="3">
        <f t="shared" si="2"/>
        <v>185</v>
      </c>
      <c r="I13" s="3">
        <f t="shared" si="3"/>
        <v>0.05671332487231838</v>
      </c>
      <c r="J13" s="26"/>
      <c r="K13" s="26"/>
    </row>
    <row r="14" spans="1:11" ht="12.75">
      <c r="A14" s="44" t="s">
        <v>71</v>
      </c>
      <c r="B14" s="3">
        <v>28</v>
      </c>
      <c r="C14" s="3">
        <f t="shared" si="0"/>
        <v>0.021175224986765485</v>
      </c>
      <c r="D14" s="3"/>
      <c r="E14" s="3">
        <v>36</v>
      </c>
      <c r="F14" s="3">
        <f t="shared" si="1"/>
        <v>0.018559379704287216</v>
      </c>
      <c r="G14" s="3"/>
      <c r="H14" s="3">
        <f t="shared" si="2"/>
        <v>64</v>
      </c>
      <c r="I14" s="3">
        <f t="shared" si="3"/>
        <v>0.019619744820693927</v>
      </c>
      <c r="J14" s="26"/>
      <c r="K14" s="26"/>
    </row>
    <row r="15" spans="1:11" ht="12.75">
      <c r="A15" s="44" t="s">
        <v>70</v>
      </c>
      <c r="B15" s="3">
        <v>13</v>
      </c>
      <c r="C15" s="3">
        <f t="shared" si="0"/>
        <v>0.009831354458141118</v>
      </c>
      <c r="D15" s="3"/>
      <c r="E15" s="3">
        <v>9</v>
      </c>
      <c r="F15" s="3">
        <f t="shared" si="1"/>
        <v>0.004639844926071804</v>
      </c>
      <c r="G15" s="3"/>
      <c r="H15" s="3">
        <f t="shared" si="2"/>
        <v>22</v>
      </c>
      <c r="I15" s="3">
        <f t="shared" si="3"/>
        <v>0.006744287282113537</v>
      </c>
      <c r="J15" s="26"/>
      <c r="K15" s="26"/>
    </row>
    <row r="16" spans="1:11" ht="12.75">
      <c r="A16" s="44" t="s">
        <v>69</v>
      </c>
      <c r="B16" s="3">
        <v>1</v>
      </c>
      <c r="C16" s="3">
        <f t="shared" si="0"/>
        <v>0.0007562580352416245</v>
      </c>
      <c r="D16" s="3"/>
      <c r="E16" s="3">
        <v>2</v>
      </c>
      <c r="F16" s="3">
        <f t="shared" si="1"/>
        <v>0.0010310766502381788</v>
      </c>
      <c r="G16" s="3"/>
      <c r="H16" s="3">
        <f t="shared" si="2"/>
        <v>3</v>
      </c>
      <c r="I16" s="3">
        <f t="shared" si="3"/>
        <v>0.0009196755384700277</v>
      </c>
      <c r="J16" s="26"/>
      <c r="K16" s="26"/>
    </row>
    <row r="17" spans="1:11" ht="12.75">
      <c r="A17" s="44" t="s">
        <v>68</v>
      </c>
      <c r="B17" s="3">
        <v>0</v>
      </c>
      <c r="C17" s="3">
        <f t="shared" si="0"/>
        <v>0</v>
      </c>
      <c r="D17" s="3"/>
      <c r="E17" s="3">
        <v>0</v>
      </c>
      <c r="F17" s="3">
        <f t="shared" si="1"/>
        <v>0</v>
      </c>
      <c r="G17" s="3"/>
      <c r="H17" s="3">
        <f t="shared" si="2"/>
        <v>0</v>
      </c>
      <c r="I17" s="3">
        <f t="shared" si="3"/>
        <v>0</v>
      </c>
      <c r="J17" s="26"/>
      <c r="K17" s="26"/>
    </row>
    <row r="18" spans="1:11" ht="15.75" customHeight="1">
      <c r="A18" s="44" t="s">
        <v>8</v>
      </c>
      <c r="B18" s="3">
        <f>SUM(B7:B17)</f>
        <v>132230</v>
      </c>
      <c r="C18" s="3">
        <f>C7+C8+C9+C10+C11+C12+C13+C14+C15+C16+C17</f>
        <v>100.30386447856007</v>
      </c>
      <c r="D18" s="3"/>
      <c r="E18" s="3">
        <f>SUM(E7:E17)</f>
        <v>193972</v>
      </c>
      <c r="F18" s="3">
        <f>F7+F8+F9+F10+F11+F12+F13+F14+F15+F16+F17</f>
        <v>99.99999999999999</v>
      </c>
      <c r="G18" s="3"/>
      <c r="H18" s="3">
        <f>SUM(H7:H17)</f>
        <v>326202</v>
      </c>
      <c r="I18" s="3">
        <f>I7+I8+I9+I10+I11+I12+I13+I14+I15+I16+I17</f>
        <v>100.24677960282278</v>
      </c>
      <c r="J18" s="26"/>
      <c r="K18" s="26"/>
    </row>
    <row r="19" spans="1:11" ht="18" customHeight="1">
      <c r="A19" s="67" t="s">
        <v>5</v>
      </c>
      <c r="B19" s="3"/>
      <c r="C19" s="3"/>
      <c r="D19" s="3"/>
      <c r="E19" s="3"/>
      <c r="F19" s="3"/>
      <c r="G19" s="3"/>
      <c r="H19" s="3"/>
      <c r="I19" s="3"/>
      <c r="J19" s="26"/>
      <c r="K19" s="26"/>
    </row>
    <row r="20" spans="1:11" ht="15" customHeight="1">
      <c r="A20" s="44" t="s">
        <v>78</v>
      </c>
      <c r="B20" s="3">
        <v>2</v>
      </c>
      <c r="C20" s="3">
        <f>B20/$B$31*100</f>
        <v>100</v>
      </c>
      <c r="D20" s="3"/>
      <c r="E20" s="3">
        <v>3</v>
      </c>
      <c r="F20" s="3">
        <f>E20/$E$31*100</f>
        <v>75</v>
      </c>
      <c r="G20" s="3"/>
      <c r="H20" s="3">
        <f>B20+E20</f>
        <v>5</v>
      </c>
      <c r="I20" s="3">
        <f>H20/$H$31*100</f>
        <v>83.33333333333334</v>
      </c>
      <c r="J20" s="26"/>
      <c r="K20" s="26"/>
    </row>
    <row r="21" spans="1:11" ht="12.75">
      <c r="A21" s="44" t="s">
        <v>77</v>
      </c>
      <c r="B21" s="3">
        <v>0</v>
      </c>
      <c r="C21" s="3">
        <f aca="true" t="shared" si="4" ref="C21:C30">B21/$B$31*100</f>
        <v>0</v>
      </c>
      <c r="D21" s="3"/>
      <c r="E21" s="3">
        <v>1</v>
      </c>
      <c r="F21" s="3">
        <f aca="true" t="shared" si="5" ref="F21:F30">E21/$E$31*100</f>
        <v>25</v>
      </c>
      <c r="G21" s="3"/>
      <c r="H21" s="3">
        <f aca="true" t="shared" si="6" ref="H21:H30">B21+E21</f>
        <v>1</v>
      </c>
      <c r="I21" s="3">
        <f aca="true" t="shared" si="7" ref="I21:I30">H21/$H$31*100</f>
        <v>16.666666666666664</v>
      </c>
      <c r="J21" s="26"/>
      <c r="K21" s="26"/>
    </row>
    <row r="22" spans="1:11" ht="12.75">
      <c r="A22" s="44" t="s">
        <v>76</v>
      </c>
      <c r="B22" s="3">
        <v>0</v>
      </c>
      <c r="C22" s="3">
        <f t="shared" si="4"/>
        <v>0</v>
      </c>
      <c r="D22" s="3"/>
      <c r="E22" s="3">
        <v>0</v>
      </c>
      <c r="F22" s="3">
        <f t="shared" si="5"/>
        <v>0</v>
      </c>
      <c r="G22" s="3"/>
      <c r="H22" s="3">
        <f t="shared" si="6"/>
        <v>0</v>
      </c>
      <c r="I22" s="3">
        <f t="shared" si="7"/>
        <v>0</v>
      </c>
      <c r="J22" s="26"/>
      <c r="K22" s="26"/>
    </row>
    <row r="23" spans="1:11" ht="12.75">
      <c r="A23" s="44" t="s">
        <v>75</v>
      </c>
      <c r="B23" s="3">
        <v>0</v>
      </c>
      <c r="C23" s="3">
        <f t="shared" si="4"/>
        <v>0</v>
      </c>
      <c r="D23" s="3"/>
      <c r="E23" s="3">
        <v>0</v>
      </c>
      <c r="F23" s="3">
        <f t="shared" si="5"/>
        <v>0</v>
      </c>
      <c r="G23" s="3"/>
      <c r="H23" s="3">
        <f t="shared" si="6"/>
        <v>0</v>
      </c>
      <c r="I23" s="3">
        <f t="shared" si="7"/>
        <v>0</v>
      </c>
      <c r="J23" s="26"/>
      <c r="K23" s="26"/>
    </row>
    <row r="24" spans="1:11" ht="12.75">
      <c r="A24" s="44" t="s">
        <v>74</v>
      </c>
      <c r="B24" s="3">
        <v>0</v>
      </c>
      <c r="C24" s="3">
        <f t="shared" si="4"/>
        <v>0</v>
      </c>
      <c r="D24" s="3"/>
      <c r="E24" s="3">
        <v>0</v>
      </c>
      <c r="F24" s="3">
        <f t="shared" si="5"/>
        <v>0</v>
      </c>
      <c r="G24" s="3"/>
      <c r="H24" s="3">
        <f t="shared" si="6"/>
        <v>0</v>
      </c>
      <c r="I24" s="3">
        <f t="shared" si="7"/>
        <v>0</v>
      </c>
      <c r="J24" s="26"/>
      <c r="K24" s="26"/>
    </row>
    <row r="25" spans="1:11" ht="12.75">
      <c r="A25" s="44" t="s">
        <v>73</v>
      </c>
      <c r="B25" s="3">
        <v>0</v>
      </c>
      <c r="C25" s="3">
        <f t="shared" si="4"/>
        <v>0</v>
      </c>
      <c r="D25" s="3"/>
      <c r="E25" s="3">
        <v>0</v>
      </c>
      <c r="F25" s="3">
        <f t="shared" si="5"/>
        <v>0</v>
      </c>
      <c r="G25" s="3"/>
      <c r="H25" s="3">
        <f t="shared" si="6"/>
        <v>0</v>
      </c>
      <c r="I25" s="3">
        <f t="shared" si="7"/>
        <v>0</v>
      </c>
      <c r="J25" s="26"/>
      <c r="K25" s="26"/>
    </row>
    <row r="26" spans="1:11" ht="12.75">
      <c r="A26" s="44" t="s">
        <v>72</v>
      </c>
      <c r="B26" s="3">
        <v>0</v>
      </c>
      <c r="C26" s="3">
        <f t="shared" si="4"/>
        <v>0</v>
      </c>
      <c r="D26" s="3"/>
      <c r="E26" s="3">
        <v>0</v>
      </c>
      <c r="F26" s="3">
        <f t="shared" si="5"/>
        <v>0</v>
      </c>
      <c r="G26" s="3"/>
      <c r="H26" s="3">
        <f t="shared" si="6"/>
        <v>0</v>
      </c>
      <c r="I26" s="3">
        <f t="shared" si="7"/>
        <v>0</v>
      </c>
      <c r="J26" s="26"/>
      <c r="K26" s="26"/>
    </row>
    <row r="27" spans="1:11" ht="12.75">
      <c r="A27" s="44" t="s">
        <v>71</v>
      </c>
      <c r="B27" s="3">
        <v>0</v>
      </c>
      <c r="C27" s="3">
        <f t="shared" si="4"/>
        <v>0</v>
      </c>
      <c r="D27" s="3"/>
      <c r="E27" s="3">
        <v>0</v>
      </c>
      <c r="F27" s="3">
        <f t="shared" si="5"/>
        <v>0</v>
      </c>
      <c r="G27" s="3"/>
      <c r="H27" s="3">
        <f t="shared" si="6"/>
        <v>0</v>
      </c>
      <c r="I27" s="3">
        <f t="shared" si="7"/>
        <v>0</v>
      </c>
      <c r="J27" s="26"/>
      <c r="K27" s="26"/>
    </row>
    <row r="28" spans="1:11" ht="12.75">
      <c r="A28" s="44" t="s">
        <v>70</v>
      </c>
      <c r="B28" s="3">
        <v>0</v>
      </c>
      <c r="C28" s="3">
        <f t="shared" si="4"/>
        <v>0</v>
      </c>
      <c r="D28" s="3"/>
      <c r="E28" s="3">
        <v>0</v>
      </c>
      <c r="F28" s="3">
        <f t="shared" si="5"/>
        <v>0</v>
      </c>
      <c r="G28" s="3"/>
      <c r="H28" s="3">
        <f t="shared" si="6"/>
        <v>0</v>
      </c>
      <c r="I28" s="3">
        <f t="shared" si="7"/>
        <v>0</v>
      </c>
      <c r="J28" s="26"/>
      <c r="K28" s="26"/>
    </row>
    <row r="29" spans="1:11" ht="12.75">
      <c r="A29" s="44" t="s">
        <v>69</v>
      </c>
      <c r="B29" s="3">
        <v>0</v>
      </c>
      <c r="C29" s="3">
        <f t="shared" si="4"/>
        <v>0</v>
      </c>
      <c r="D29" s="3"/>
      <c r="E29" s="3">
        <v>0</v>
      </c>
      <c r="F29" s="3">
        <f t="shared" si="5"/>
        <v>0</v>
      </c>
      <c r="G29" s="3"/>
      <c r="H29" s="3">
        <f t="shared" si="6"/>
        <v>0</v>
      </c>
      <c r="I29" s="3">
        <f t="shared" si="7"/>
        <v>0</v>
      </c>
      <c r="J29" s="26"/>
      <c r="K29" s="26"/>
    </row>
    <row r="30" spans="1:11" ht="12.75">
      <c r="A30" s="44" t="s">
        <v>68</v>
      </c>
      <c r="B30" s="3">
        <v>0</v>
      </c>
      <c r="C30" s="3">
        <f t="shared" si="4"/>
        <v>0</v>
      </c>
      <c r="D30" s="3"/>
      <c r="E30" s="3">
        <v>0</v>
      </c>
      <c r="F30" s="3">
        <f t="shared" si="5"/>
        <v>0</v>
      </c>
      <c r="G30" s="3"/>
      <c r="H30" s="3">
        <f t="shared" si="6"/>
        <v>0</v>
      </c>
      <c r="I30" s="3">
        <f t="shared" si="7"/>
        <v>0</v>
      </c>
      <c r="J30" s="26"/>
      <c r="K30" s="26"/>
    </row>
    <row r="31" spans="1:11" ht="15" customHeight="1">
      <c r="A31" s="44" t="s">
        <v>8</v>
      </c>
      <c r="B31" s="3">
        <f>SUM(B20:B30)</f>
        <v>2</v>
      </c>
      <c r="C31" s="3">
        <f>C20+C21+C22+C23+C24+C25+C26+C27+C28+C29+C30</f>
        <v>100</v>
      </c>
      <c r="D31" s="3"/>
      <c r="E31" s="3">
        <f>SUM(E20:E30)</f>
        <v>4</v>
      </c>
      <c r="F31" s="3">
        <f>F20+F21+F22+F23+F24+F25+F26+F27+F28+F29+F30</f>
        <v>100</v>
      </c>
      <c r="G31" s="3"/>
      <c r="H31" s="3">
        <f>SUM(H20:H30)</f>
        <v>6</v>
      </c>
      <c r="I31" s="3">
        <f>I20+I21+I22+I23+I24+I25+I26+I27+I28+I29+I30</f>
        <v>100</v>
      </c>
      <c r="J31" s="26"/>
      <c r="K31" s="26"/>
    </row>
    <row r="32" spans="1:11" ht="18" customHeight="1">
      <c r="A32" s="43" t="s">
        <v>113</v>
      </c>
      <c r="B32" s="3"/>
      <c r="C32" s="3"/>
      <c r="D32" s="3"/>
      <c r="E32" s="3"/>
      <c r="F32" s="3"/>
      <c r="G32" s="3"/>
      <c r="H32" s="3"/>
      <c r="I32" s="3"/>
      <c r="J32" s="26"/>
      <c r="K32" s="26"/>
    </row>
    <row r="33" spans="1:11" ht="15.75" customHeight="1">
      <c r="A33" s="44" t="s">
        <v>78</v>
      </c>
      <c r="B33" s="3">
        <f aca="true" t="shared" si="8" ref="B33:B43">B7+B20</f>
        <v>95464</v>
      </c>
      <c r="C33" s="3">
        <f aca="true" t="shared" si="9" ref="C33:C43">B33/$B$44*100</f>
        <v>72.19432512553693</v>
      </c>
      <c r="D33" s="3"/>
      <c r="E33" s="3">
        <f>E7+E20</f>
        <v>129657</v>
      </c>
      <c r="F33" s="3">
        <f aca="true" t="shared" si="10" ref="F33:F43">E33/$E$44*100</f>
        <v>66.84177424011219</v>
      </c>
      <c r="G33" s="3"/>
      <c r="H33" s="3">
        <f>E33+B33</f>
        <v>225121</v>
      </c>
      <c r="I33" s="3">
        <v>69</v>
      </c>
      <c r="J33" s="26"/>
      <c r="K33" s="26"/>
    </row>
    <row r="34" spans="1:11" ht="12.75">
      <c r="A34" s="44" t="s">
        <v>77</v>
      </c>
      <c r="B34" s="3">
        <f t="shared" si="8"/>
        <v>28894</v>
      </c>
      <c r="C34" s="3">
        <f t="shared" si="9"/>
        <v>21.850989170548733</v>
      </c>
      <c r="D34" s="3"/>
      <c r="E34" s="3">
        <f aca="true" t="shared" si="11" ref="E34:E43">E8+E21</f>
        <v>49133</v>
      </c>
      <c r="F34" s="3">
        <f t="shared" si="10"/>
        <v>25.329422196560397</v>
      </c>
      <c r="G34" s="3"/>
      <c r="H34" s="3">
        <f aca="true" t="shared" si="12" ref="H34:H43">E34+B34</f>
        <v>78027</v>
      </c>
      <c r="I34" s="3">
        <v>24</v>
      </c>
      <c r="J34" s="26"/>
      <c r="K34" s="26"/>
    </row>
    <row r="35" spans="1:11" ht="12.75">
      <c r="A35" s="44" t="s">
        <v>76</v>
      </c>
      <c r="B35" s="3">
        <f t="shared" si="8"/>
        <v>5120</v>
      </c>
      <c r="C35" s="3">
        <v>4</v>
      </c>
      <c r="D35" s="3"/>
      <c r="E35" s="3">
        <f t="shared" si="11"/>
        <v>10760</v>
      </c>
      <c r="F35" s="3">
        <f t="shared" si="10"/>
        <v>5.547077989029571</v>
      </c>
      <c r="G35" s="3"/>
      <c r="H35" s="3">
        <f t="shared" si="12"/>
        <v>15880</v>
      </c>
      <c r="I35" s="3">
        <v>5</v>
      </c>
      <c r="J35" s="26"/>
      <c r="K35" s="26"/>
    </row>
    <row r="36" spans="1:11" ht="12.75">
      <c r="A36" s="44" t="s">
        <v>75</v>
      </c>
      <c r="B36" s="3">
        <f t="shared" si="8"/>
        <v>1782</v>
      </c>
      <c r="C36" s="3">
        <v>1</v>
      </c>
      <c r="D36" s="3"/>
      <c r="E36" s="3">
        <f t="shared" si="11"/>
        <v>3037</v>
      </c>
      <c r="F36" s="3">
        <f t="shared" si="10"/>
        <v>1.565657607126655</v>
      </c>
      <c r="G36" s="3"/>
      <c r="H36" s="3">
        <f t="shared" si="12"/>
        <v>4819</v>
      </c>
      <c r="I36" s="3">
        <v>2</v>
      </c>
      <c r="J36" s="26"/>
      <c r="K36" s="26"/>
    </row>
    <row r="37" spans="1:11" ht="12.75">
      <c r="A37" s="44" t="s">
        <v>74</v>
      </c>
      <c r="B37" s="3">
        <f t="shared" si="8"/>
        <v>630</v>
      </c>
      <c r="C37" s="3">
        <v>1</v>
      </c>
      <c r="D37" s="3"/>
      <c r="E37" s="3">
        <f t="shared" si="11"/>
        <v>926</v>
      </c>
      <c r="F37" s="3">
        <f t="shared" si="10"/>
        <v>0.4773786447807976</v>
      </c>
      <c r="G37" s="3"/>
      <c r="H37" s="3">
        <f t="shared" si="12"/>
        <v>1556</v>
      </c>
      <c r="I37" s="3">
        <v>0</v>
      </c>
      <c r="J37" s="26"/>
      <c r="K37" s="26"/>
    </row>
    <row r="38" spans="1:11" ht="12.75">
      <c r="A38" s="44" t="s">
        <v>73</v>
      </c>
      <c r="B38" s="3">
        <f t="shared" si="8"/>
        <v>219</v>
      </c>
      <c r="C38" s="3">
        <f t="shared" si="9"/>
        <v>0.16561800471897875</v>
      </c>
      <c r="D38" s="3"/>
      <c r="E38" s="3">
        <f t="shared" si="11"/>
        <v>312</v>
      </c>
      <c r="F38" s="3">
        <f t="shared" si="10"/>
        <v>0.16084464057409165</v>
      </c>
      <c r="G38" s="3"/>
      <c r="H38" s="3">
        <f t="shared" si="12"/>
        <v>531</v>
      </c>
      <c r="I38" s="3">
        <f aca="true" t="shared" si="13" ref="I38:I43">H38/$H$44*100</f>
        <v>0.16277957622130665</v>
      </c>
      <c r="J38" s="26"/>
      <c r="K38" s="26"/>
    </row>
    <row r="39" spans="1:11" ht="12.75">
      <c r="A39" s="44" t="s">
        <v>72</v>
      </c>
      <c r="B39" s="3">
        <f t="shared" si="8"/>
        <v>81</v>
      </c>
      <c r="C39" s="3">
        <f t="shared" si="9"/>
        <v>0.06125597434811543</v>
      </c>
      <c r="D39" s="3"/>
      <c r="E39" s="3">
        <f t="shared" si="11"/>
        <v>104</v>
      </c>
      <c r="F39" s="3">
        <f t="shared" si="10"/>
        <v>0.05361488019136387</v>
      </c>
      <c r="G39" s="3"/>
      <c r="H39" s="3">
        <f t="shared" si="12"/>
        <v>185</v>
      </c>
      <c r="I39" s="3">
        <f t="shared" si="13"/>
        <v>0.05671228173435354</v>
      </c>
      <c r="J39" s="26"/>
      <c r="K39" s="26"/>
    </row>
    <row r="40" spans="1:11" ht="12.75">
      <c r="A40" s="44" t="s">
        <v>71</v>
      </c>
      <c r="B40" s="3">
        <f t="shared" si="8"/>
        <v>28</v>
      </c>
      <c r="C40" s="3">
        <f t="shared" si="9"/>
        <v>0.021174904712928794</v>
      </c>
      <c r="D40" s="3"/>
      <c r="E40" s="3">
        <f t="shared" si="11"/>
        <v>36</v>
      </c>
      <c r="F40" s="3">
        <f t="shared" si="10"/>
        <v>0.018558996989318267</v>
      </c>
      <c r="G40" s="3"/>
      <c r="H40" s="3">
        <f t="shared" si="12"/>
        <v>64</v>
      </c>
      <c r="I40" s="3">
        <f t="shared" si="13"/>
        <v>0.019619383951343928</v>
      </c>
      <c r="J40" s="26"/>
      <c r="K40" s="26"/>
    </row>
    <row r="41" spans="1:11" ht="12.75">
      <c r="A41" s="44" t="s">
        <v>70</v>
      </c>
      <c r="B41" s="3">
        <f t="shared" si="8"/>
        <v>13</v>
      </c>
      <c r="C41" s="3">
        <f t="shared" si="9"/>
        <v>0.009831205759574082</v>
      </c>
      <c r="D41" s="3"/>
      <c r="E41" s="3">
        <f t="shared" si="11"/>
        <v>9</v>
      </c>
      <c r="F41" s="3">
        <f t="shared" si="10"/>
        <v>0.004639749247329567</v>
      </c>
      <c r="G41" s="3"/>
      <c r="H41" s="3">
        <f t="shared" si="12"/>
        <v>22</v>
      </c>
      <c r="I41" s="3">
        <f t="shared" si="13"/>
        <v>0.006744163233274475</v>
      </c>
      <c r="J41" s="26"/>
      <c r="K41" s="26"/>
    </row>
    <row r="42" spans="1:11" ht="12.75">
      <c r="A42" s="44" t="s">
        <v>69</v>
      </c>
      <c r="B42" s="3">
        <f t="shared" si="8"/>
        <v>1</v>
      </c>
      <c r="C42" s="3">
        <f t="shared" si="9"/>
        <v>0.000756246596890314</v>
      </c>
      <c r="D42" s="3"/>
      <c r="E42" s="3">
        <f t="shared" si="11"/>
        <v>2</v>
      </c>
      <c r="F42" s="3">
        <f t="shared" si="10"/>
        <v>0.0010310553882954593</v>
      </c>
      <c r="G42" s="3"/>
      <c r="H42" s="3">
        <f t="shared" si="12"/>
        <v>3</v>
      </c>
      <c r="I42" s="3">
        <f t="shared" si="13"/>
        <v>0.0009196586227192466</v>
      </c>
      <c r="J42" s="26"/>
      <c r="K42" s="26"/>
    </row>
    <row r="43" spans="1:11" ht="12.75">
      <c r="A43" s="44" t="s">
        <v>68</v>
      </c>
      <c r="B43" s="3">
        <f t="shared" si="8"/>
        <v>0</v>
      </c>
      <c r="C43" s="3">
        <f t="shared" si="9"/>
        <v>0</v>
      </c>
      <c r="D43" s="3"/>
      <c r="E43" s="3">
        <f t="shared" si="11"/>
        <v>0</v>
      </c>
      <c r="F43" s="3">
        <f t="shared" si="10"/>
        <v>0</v>
      </c>
      <c r="G43" s="3"/>
      <c r="H43" s="3">
        <f t="shared" si="12"/>
        <v>0</v>
      </c>
      <c r="I43" s="3">
        <f t="shared" si="13"/>
        <v>0</v>
      </c>
      <c r="J43" s="26"/>
      <c r="K43" s="26"/>
    </row>
    <row r="44" spans="1:11" ht="15.75" customHeight="1">
      <c r="A44" s="45" t="s">
        <v>8</v>
      </c>
      <c r="B44" s="38">
        <f>SUM(B33:B43)</f>
        <v>132232</v>
      </c>
      <c r="C44" s="38">
        <f>C33+C34+C35+C36+C37+C38+C39+C40+C41+C42+C43</f>
        <v>100.30395063222214</v>
      </c>
      <c r="D44" s="38"/>
      <c r="E44" s="38">
        <f>SUM(E33:E43)</f>
        <v>193976</v>
      </c>
      <c r="F44" s="38">
        <f>F33+F34+F35+F36+F37+F38+F39+F40+F41+F42+F43</f>
        <v>100.00000000000001</v>
      </c>
      <c r="G44" s="38"/>
      <c r="H44" s="38">
        <f>SUM(H33:H43)</f>
        <v>326208</v>
      </c>
      <c r="I44" s="38">
        <f>I33+I34+I35+I36+I37+I38+I39+I40+I41+I42+I43</f>
        <v>100.246775063763</v>
      </c>
      <c r="J44" s="26"/>
      <c r="K44" s="26"/>
    </row>
    <row r="45" ht="24" customHeight="1"/>
    <row r="49" s="1" customFormat="1" ht="12.75"/>
  </sheetData>
  <mergeCells count="6">
    <mergeCell ref="B4:C4"/>
    <mergeCell ref="E4:F4"/>
    <mergeCell ref="H4:I4"/>
    <mergeCell ref="A1:K1"/>
    <mergeCell ref="A3:K3"/>
    <mergeCell ref="A2:K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2">
      <selection activeCell="P15" sqref="P15"/>
    </sheetView>
  </sheetViews>
  <sheetFormatPr defaultColWidth="9.140625" defaultRowHeight="12.75"/>
  <cols>
    <col min="1" max="1" width="25.851562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57421875" style="0" customWidth="1"/>
  </cols>
  <sheetData>
    <row r="1" spans="1:12" ht="27" customHeight="1">
      <c r="A1" s="102" t="s">
        <v>115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1" customFormat="1" ht="12.7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7" customHeight="1">
      <c r="A3" s="106" t="s">
        <v>126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.75" customHeight="1">
      <c r="A4" s="42" t="s">
        <v>9</v>
      </c>
      <c r="B4" s="103">
        <v>38353</v>
      </c>
      <c r="C4" s="104"/>
      <c r="D4" s="104"/>
      <c r="E4" s="33"/>
      <c r="F4" s="103">
        <v>38718</v>
      </c>
      <c r="G4" s="103"/>
      <c r="H4" s="103"/>
      <c r="I4" s="33"/>
      <c r="J4" s="103">
        <v>39083</v>
      </c>
      <c r="K4" s="104"/>
      <c r="L4" s="104"/>
    </row>
    <row r="5" spans="1:12" ht="12.75">
      <c r="A5" s="41"/>
      <c r="B5" s="35" t="s">
        <v>6</v>
      </c>
      <c r="C5" s="35" t="s">
        <v>7</v>
      </c>
      <c r="D5" s="35" t="s">
        <v>8</v>
      </c>
      <c r="E5" s="35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</row>
    <row r="6" spans="1:12" ht="20.25" customHeight="1">
      <c r="A6" s="83" t="s">
        <v>13</v>
      </c>
      <c r="B6" s="84"/>
      <c r="C6" s="10"/>
      <c r="D6" s="10"/>
      <c r="E6" s="3"/>
      <c r="F6" s="3"/>
      <c r="G6" s="3"/>
      <c r="H6" s="3"/>
      <c r="I6" s="10"/>
      <c r="J6" s="3"/>
      <c r="K6" s="3"/>
      <c r="L6" s="3"/>
    </row>
    <row r="7" spans="1:12" ht="15.75" customHeight="1">
      <c r="A7" s="44" t="s">
        <v>78</v>
      </c>
      <c r="B7" s="2">
        <v>7</v>
      </c>
      <c r="C7" s="2">
        <v>5</v>
      </c>
      <c r="D7" s="3">
        <f>C7+B7</f>
        <v>12</v>
      </c>
      <c r="E7" s="3"/>
      <c r="F7" s="2">
        <v>1</v>
      </c>
      <c r="G7" s="2">
        <v>7</v>
      </c>
      <c r="H7" s="3">
        <v>8</v>
      </c>
      <c r="I7" s="10"/>
      <c r="J7" s="2">
        <v>1</v>
      </c>
      <c r="K7" s="2">
        <v>2</v>
      </c>
      <c r="L7" s="3">
        <f>J7+K7</f>
        <v>3</v>
      </c>
    </row>
    <row r="8" spans="1:12" ht="12.75" customHeight="1">
      <c r="A8" s="44" t="s">
        <v>77</v>
      </c>
      <c r="B8" s="2">
        <v>0</v>
      </c>
      <c r="C8" s="2">
        <v>0</v>
      </c>
      <c r="D8" s="3">
        <f aca="true" t="shared" si="0" ref="D8:D17">C8+B8</f>
        <v>0</v>
      </c>
      <c r="E8" s="3"/>
      <c r="F8" s="2">
        <v>1</v>
      </c>
      <c r="G8" s="2">
        <v>0</v>
      </c>
      <c r="H8" s="3">
        <v>1</v>
      </c>
      <c r="I8" s="10"/>
      <c r="J8" s="2">
        <v>0</v>
      </c>
      <c r="K8" s="2">
        <v>1</v>
      </c>
      <c r="L8" s="3">
        <f aca="true" t="shared" si="1" ref="L8:L17">J8+K8</f>
        <v>1</v>
      </c>
    </row>
    <row r="9" spans="1:12" ht="12.75" customHeight="1">
      <c r="A9" s="44" t="s">
        <v>76</v>
      </c>
      <c r="B9" s="2">
        <v>0</v>
      </c>
      <c r="C9" s="2">
        <v>0</v>
      </c>
      <c r="D9" s="3">
        <f t="shared" si="0"/>
        <v>0</v>
      </c>
      <c r="E9" s="3"/>
      <c r="F9" s="2">
        <v>0</v>
      </c>
      <c r="G9" s="2">
        <v>0</v>
      </c>
      <c r="H9" s="3">
        <v>0</v>
      </c>
      <c r="I9" s="10"/>
      <c r="J9" s="2">
        <v>0</v>
      </c>
      <c r="K9" s="3">
        <v>0</v>
      </c>
      <c r="L9" s="3">
        <v>0</v>
      </c>
    </row>
    <row r="10" spans="1:12" ht="12.75" customHeight="1">
      <c r="A10" s="44" t="s">
        <v>75</v>
      </c>
      <c r="B10" s="2">
        <v>0</v>
      </c>
      <c r="C10" s="2">
        <v>0</v>
      </c>
      <c r="D10" s="3">
        <f t="shared" si="0"/>
        <v>0</v>
      </c>
      <c r="E10" s="3"/>
      <c r="F10" s="2">
        <v>0</v>
      </c>
      <c r="G10" s="2">
        <v>0</v>
      </c>
      <c r="H10" s="3">
        <v>0</v>
      </c>
      <c r="I10" s="10"/>
      <c r="J10" s="2">
        <v>0</v>
      </c>
      <c r="K10" s="2">
        <f>K90</f>
        <v>0</v>
      </c>
      <c r="L10" s="3">
        <f t="shared" si="1"/>
        <v>0</v>
      </c>
    </row>
    <row r="11" spans="1:12" ht="12.75" customHeight="1">
      <c r="A11" s="44" t="s">
        <v>74</v>
      </c>
      <c r="B11" s="2">
        <v>0</v>
      </c>
      <c r="C11" s="2">
        <v>0</v>
      </c>
      <c r="D11" s="3">
        <f t="shared" si="0"/>
        <v>0</v>
      </c>
      <c r="E11" s="3"/>
      <c r="F11" s="2">
        <v>0</v>
      </c>
      <c r="G11" s="2">
        <v>0</v>
      </c>
      <c r="H11" s="3">
        <v>0</v>
      </c>
      <c r="I11" s="10"/>
      <c r="J11" s="2">
        <v>0</v>
      </c>
      <c r="K11" s="2">
        <v>0</v>
      </c>
      <c r="L11" s="3">
        <f t="shared" si="1"/>
        <v>0</v>
      </c>
    </row>
    <row r="12" spans="1:12" ht="12.75" customHeight="1">
      <c r="A12" s="44" t="s">
        <v>73</v>
      </c>
      <c r="B12" s="2">
        <v>0</v>
      </c>
      <c r="C12" s="2">
        <v>0</v>
      </c>
      <c r="D12" s="3">
        <f t="shared" si="0"/>
        <v>0</v>
      </c>
      <c r="E12" s="3"/>
      <c r="F12" s="2">
        <v>0</v>
      </c>
      <c r="G12" s="2">
        <v>0</v>
      </c>
      <c r="H12" s="3">
        <v>0</v>
      </c>
      <c r="I12" s="10"/>
      <c r="J12" s="2">
        <v>0</v>
      </c>
      <c r="K12" s="2">
        <v>0</v>
      </c>
      <c r="L12" s="3">
        <f t="shared" si="1"/>
        <v>0</v>
      </c>
    </row>
    <row r="13" spans="1:12" ht="12.75" customHeight="1">
      <c r="A13" s="44" t="s">
        <v>72</v>
      </c>
      <c r="B13" s="2">
        <v>0</v>
      </c>
      <c r="C13" s="2">
        <v>0</v>
      </c>
      <c r="D13" s="3">
        <f t="shared" si="0"/>
        <v>0</v>
      </c>
      <c r="E13" s="3"/>
      <c r="F13" s="2">
        <v>0</v>
      </c>
      <c r="G13" s="2">
        <v>0</v>
      </c>
      <c r="H13" s="3">
        <v>0</v>
      </c>
      <c r="I13" s="10"/>
      <c r="J13" s="2">
        <v>0</v>
      </c>
      <c r="K13" s="2">
        <v>0</v>
      </c>
      <c r="L13" s="3">
        <f t="shared" si="1"/>
        <v>0</v>
      </c>
    </row>
    <row r="14" spans="1:12" ht="12.75" customHeight="1">
      <c r="A14" s="44" t="s">
        <v>71</v>
      </c>
      <c r="B14" s="2">
        <v>0</v>
      </c>
      <c r="C14" s="2">
        <v>0</v>
      </c>
      <c r="D14" s="3">
        <f t="shared" si="0"/>
        <v>0</v>
      </c>
      <c r="E14" s="3"/>
      <c r="F14" s="2">
        <v>0</v>
      </c>
      <c r="G14" s="2">
        <v>0</v>
      </c>
      <c r="H14" s="3">
        <v>0</v>
      </c>
      <c r="I14" s="10"/>
      <c r="J14" s="2">
        <v>0</v>
      </c>
      <c r="K14" s="2">
        <v>0</v>
      </c>
      <c r="L14" s="3">
        <f t="shared" si="1"/>
        <v>0</v>
      </c>
    </row>
    <row r="15" spans="1:12" ht="12.75" customHeight="1">
      <c r="A15" s="44" t="s">
        <v>70</v>
      </c>
      <c r="B15" s="2">
        <v>0</v>
      </c>
      <c r="C15" s="2">
        <v>0</v>
      </c>
      <c r="D15" s="3">
        <f t="shared" si="0"/>
        <v>0</v>
      </c>
      <c r="E15" s="3"/>
      <c r="F15" s="2">
        <v>0</v>
      </c>
      <c r="G15" s="2">
        <v>0</v>
      </c>
      <c r="H15" s="3">
        <v>0</v>
      </c>
      <c r="I15" s="10"/>
      <c r="J15" s="2">
        <v>0</v>
      </c>
      <c r="K15" s="2">
        <v>0</v>
      </c>
      <c r="L15" s="3">
        <f t="shared" si="1"/>
        <v>0</v>
      </c>
    </row>
    <row r="16" spans="1:12" ht="12.75" customHeight="1">
      <c r="A16" s="44" t="s">
        <v>69</v>
      </c>
      <c r="B16" s="2">
        <v>0</v>
      </c>
      <c r="C16" s="2">
        <v>0</v>
      </c>
      <c r="D16" s="3">
        <f t="shared" si="0"/>
        <v>0</v>
      </c>
      <c r="E16" s="3"/>
      <c r="F16" s="2">
        <v>0</v>
      </c>
      <c r="G16" s="2">
        <v>0</v>
      </c>
      <c r="H16" s="3">
        <v>0</v>
      </c>
      <c r="I16" s="10"/>
      <c r="J16" s="2">
        <v>0</v>
      </c>
      <c r="K16" s="2">
        <v>0</v>
      </c>
      <c r="L16" s="3">
        <f t="shared" si="1"/>
        <v>0</v>
      </c>
    </row>
    <row r="17" spans="1:12" ht="12.75" customHeight="1">
      <c r="A17" s="44" t="s">
        <v>68</v>
      </c>
      <c r="B17" s="2">
        <v>0</v>
      </c>
      <c r="C17" s="2">
        <v>0</v>
      </c>
      <c r="D17" s="3">
        <f t="shared" si="0"/>
        <v>0</v>
      </c>
      <c r="E17" s="3"/>
      <c r="F17" s="2">
        <v>0</v>
      </c>
      <c r="G17" s="2">
        <v>0</v>
      </c>
      <c r="H17" s="3">
        <v>0</v>
      </c>
      <c r="I17" s="10"/>
      <c r="J17" s="2">
        <v>0</v>
      </c>
      <c r="K17" s="2">
        <v>0</v>
      </c>
      <c r="L17" s="3">
        <f t="shared" si="1"/>
        <v>0</v>
      </c>
    </row>
    <row r="18" spans="1:12" ht="15" customHeight="1">
      <c r="A18" s="44" t="s">
        <v>8</v>
      </c>
      <c r="B18" s="3">
        <f>SUM(B7:B17)</f>
        <v>7</v>
      </c>
      <c r="C18" s="3">
        <f>SUM(C7:C17)</f>
        <v>5</v>
      </c>
      <c r="D18" s="3">
        <f>SUM(D7:D17)</f>
        <v>12</v>
      </c>
      <c r="E18" s="3"/>
      <c r="F18" s="3">
        <f>SUM(F7:F17)</f>
        <v>2</v>
      </c>
      <c r="G18" s="3">
        <f>SUM(G7:G17)</f>
        <v>7</v>
      </c>
      <c r="H18" s="3">
        <f>SUM(H7:H17)</f>
        <v>9</v>
      </c>
      <c r="I18" s="10"/>
      <c r="J18" s="3">
        <f>SUM(J7:J17)</f>
        <v>1</v>
      </c>
      <c r="K18" s="3">
        <f>SUM(K7:K17)</f>
        <v>3</v>
      </c>
      <c r="L18" s="3">
        <f>SUM(L7:L17)</f>
        <v>4</v>
      </c>
    </row>
    <row r="19" spans="1:12" ht="20.25" customHeight="1">
      <c r="A19" s="43" t="s">
        <v>14</v>
      </c>
      <c r="B19" s="20"/>
      <c r="C19" s="3"/>
      <c r="D19" s="3"/>
      <c r="E19" s="3"/>
      <c r="F19" s="3"/>
      <c r="G19" s="3"/>
      <c r="H19" s="3"/>
      <c r="I19" s="10"/>
      <c r="J19" s="3"/>
      <c r="K19" s="3"/>
      <c r="L19" s="3"/>
    </row>
    <row r="20" spans="1:12" ht="15.75" customHeight="1">
      <c r="A20" s="44" t="s">
        <v>78</v>
      </c>
      <c r="B20" s="3">
        <v>105322</v>
      </c>
      <c r="C20" s="3">
        <v>145437</v>
      </c>
      <c r="D20" s="3">
        <f>C20+B20</f>
        <v>250759</v>
      </c>
      <c r="E20" s="3"/>
      <c r="F20" s="3">
        <v>100722</v>
      </c>
      <c r="G20" s="3">
        <v>137599</v>
      </c>
      <c r="H20" s="3">
        <v>238321</v>
      </c>
      <c r="I20" s="10"/>
      <c r="J20" s="3">
        <v>95461</v>
      </c>
      <c r="K20" s="3">
        <v>129652</v>
      </c>
      <c r="L20" s="3">
        <f>J20+K20</f>
        <v>225113</v>
      </c>
    </row>
    <row r="21" spans="1:12" ht="12.75" customHeight="1">
      <c r="A21" s="44" t="s">
        <v>77</v>
      </c>
      <c r="B21" s="3">
        <v>41922</v>
      </c>
      <c r="C21" s="3">
        <v>62734</v>
      </c>
      <c r="D21" s="3">
        <f>C21+B21</f>
        <v>104656</v>
      </c>
      <c r="E21" s="3"/>
      <c r="F21" s="3">
        <v>35476</v>
      </c>
      <c r="G21" s="3">
        <v>55737</v>
      </c>
      <c r="H21" s="3">
        <v>91213</v>
      </c>
      <c r="I21" s="10"/>
      <c r="J21" s="3">
        <v>28894</v>
      </c>
      <c r="K21" s="3">
        <v>49131</v>
      </c>
      <c r="L21" s="3">
        <f aca="true" t="shared" si="2" ref="L21:L30">J21+K21</f>
        <v>78025</v>
      </c>
    </row>
    <row r="22" spans="1:12" ht="12.75" customHeight="1">
      <c r="A22" s="44" t="s">
        <v>76</v>
      </c>
      <c r="B22" s="3">
        <v>7571</v>
      </c>
      <c r="C22" s="3">
        <v>15088</v>
      </c>
      <c r="D22" s="3">
        <f aca="true" t="shared" si="3" ref="D22:D30">C22+B22</f>
        <v>22659</v>
      </c>
      <c r="E22" s="3"/>
      <c r="F22" s="3">
        <v>6051</v>
      </c>
      <c r="G22" s="3">
        <v>12583</v>
      </c>
      <c r="H22" s="3">
        <v>18634</v>
      </c>
      <c r="I22" s="10"/>
      <c r="J22" s="3">
        <v>5120</v>
      </c>
      <c r="K22" s="3">
        <v>10760</v>
      </c>
      <c r="L22" s="3">
        <f t="shared" si="2"/>
        <v>15880</v>
      </c>
    </row>
    <row r="23" spans="1:12" ht="12.75" customHeight="1">
      <c r="A23" s="44" t="s">
        <v>75</v>
      </c>
      <c r="B23" s="3">
        <v>2433</v>
      </c>
      <c r="C23" s="3">
        <v>4275</v>
      </c>
      <c r="D23" s="3">
        <f t="shared" si="3"/>
        <v>6708</v>
      </c>
      <c r="E23" s="3"/>
      <c r="F23" s="3">
        <v>2050</v>
      </c>
      <c r="G23" s="3">
        <v>3531</v>
      </c>
      <c r="H23" s="3">
        <v>5581</v>
      </c>
      <c r="I23" s="10"/>
      <c r="J23" s="3">
        <v>1782</v>
      </c>
      <c r="K23" s="3">
        <v>3037</v>
      </c>
      <c r="L23" s="3">
        <f t="shared" si="2"/>
        <v>4819</v>
      </c>
    </row>
    <row r="24" spans="1:12" ht="12.75" customHeight="1">
      <c r="A24" s="44" t="s">
        <v>74</v>
      </c>
      <c r="B24" s="3">
        <v>923</v>
      </c>
      <c r="C24" s="3">
        <v>1449</v>
      </c>
      <c r="D24" s="3">
        <f t="shared" si="3"/>
        <v>2372</v>
      </c>
      <c r="E24" s="3"/>
      <c r="F24" s="3">
        <v>728</v>
      </c>
      <c r="G24" s="3">
        <v>1119</v>
      </c>
      <c r="H24" s="3">
        <v>1847</v>
      </c>
      <c r="I24" s="10"/>
      <c r="J24" s="3">
        <v>630</v>
      </c>
      <c r="K24" s="3">
        <v>926</v>
      </c>
      <c r="L24" s="3">
        <f t="shared" si="2"/>
        <v>1556</v>
      </c>
    </row>
    <row r="25" spans="1:12" ht="12.75" customHeight="1">
      <c r="A25" s="44" t="s">
        <v>73</v>
      </c>
      <c r="B25" s="3">
        <v>332</v>
      </c>
      <c r="C25" s="3">
        <v>484</v>
      </c>
      <c r="D25" s="3">
        <f t="shared" si="3"/>
        <v>816</v>
      </c>
      <c r="E25" s="3"/>
      <c r="F25" s="3">
        <v>263</v>
      </c>
      <c r="G25" s="3">
        <v>369</v>
      </c>
      <c r="H25" s="3">
        <v>632</v>
      </c>
      <c r="I25" s="10"/>
      <c r="J25" s="3">
        <v>219</v>
      </c>
      <c r="K25" s="3">
        <v>312</v>
      </c>
      <c r="L25" s="3">
        <f t="shared" si="2"/>
        <v>531</v>
      </c>
    </row>
    <row r="26" spans="1:12" ht="12.75" customHeight="1">
      <c r="A26" s="44" t="s">
        <v>72</v>
      </c>
      <c r="B26" s="3">
        <v>148</v>
      </c>
      <c r="C26" s="3">
        <v>169</v>
      </c>
      <c r="D26" s="3">
        <f t="shared" si="3"/>
        <v>317</v>
      </c>
      <c r="E26" s="3"/>
      <c r="F26" s="3">
        <v>92</v>
      </c>
      <c r="G26" s="3">
        <v>132</v>
      </c>
      <c r="H26" s="3">
        <v>224</v>
      </c>
      <c r="I26" s="10"/>
      <c r="J26" s="3">
        <v>81</v>
      </c>
      <c r="K26" s="3">
        <v>104</v>
      </c>
      <c r="L26" s="3">
        <f t="shared" si="2"/>
        <v>185</v>
      </c>
    </row>
    <row r="27" spans="1:12" ht="12.75" customHeight="1">
      <c r="A27" s="44" t="s">
        <v>71</v>
      </c>
      <c r="B27" s="3">
        <v>45</v>
      </c>
      <c r="C27" s="3">
        <v>45</v>
      </c>
      <c r="D27" s="3">
        <f t="shared" si="3"/>
        <v>90</v>
      </c>
      <c r="E27" s="3"/>
      <c r="F27" s="3">
        <v>35</v>
      </c>
      <c r="G27" s="3">
        <v>37</v>
      </c>
      <c r="H27" s="3">
        <v>72</v>
      </c>
      <c r="I27" s="10"/>
      <c r="J27" s="3">
        <v>28</v>
      </c>
      <c r="K27" s="3">
        <v>36</v>
      </c>
      <c r="L27" s="3">
        <f t="shared" si="2"/>
        <v>64</v>
      </c>
    </row>
    <row r="28" spans="1:12" ht="12.75" customHeight="1">
      <c r="A28" s="44" t="s">
        <v>70</v>
      </c>
      <c r="B28" s="3">
        <v>22</v>
      </c>
      <c r="C28" s="3">
        <v>19</v>
      </c>
      <c r="D28" s="3">
        <f t="shared" si="3"/>
        <v>41</v>
      </c>
      <c r="E28" s="3"/>
      <c r="F28" s="3">
        <v>10</v>
      </c>
      <c r="G28" s="3">
        <v>14</v>
      </c>
      <c r="H28" s="3">
        <v>24</v>
      </c>
      <c r="I28" s="10"/>
      <c r="J28" s="3">
        <v>13</v>
      </c>
      <c r="K28" s="3">
        <v>9</v>
      </c>
      <c r="L28" s="3">
        <f t="shared" si="2"/>
        <v>22</v>
      </c>
    </row>
    <row r="29" spans="1:12" ht="12.75" customHeight="1">
      <c r="A29" s="44" t="s">
        <v>69</v>
      </c>
      <c r="B29" s="3">
        <v>3</v>
      </c>
      <c r="C29" s="3">
        <v>2</v>
      </c>
      <c r="D29" s="3">
        <f t="shared" si="3"/>
        <v>5</v>
      </c>
      <c r="E29" s="3"/>
      <c r="F29" s="3">
        <v>3</v>
      </c>
      <c r="G29" s="3">
        <v>2</v>
      </c>
      <c r="H29" s="3">
        <v>5</v>
      </c>
      <c r="I29" s="10"/>
      <c r="J29" s="3">
        <v>1</v>
      </c>
      <c r="K29" s="3">
        <v>2</v>
      </c>
      <c r="L29" s="3">
        <f t="shared" si="2"/>
        <v>3</v>
      </c>
    </row>
    <row r="30" spans="1:12" ht="12.75" customHeight="1">
      <c r="A30" s="44" t="s">
        <v>68</v>
      </c>
      <c r="B30" s="3">
        <v>0</v>
      </c>
      <c r="C30" s="3">
        <v>0</v>
      </c>
      <c r="D30" s="3">
        <f t="shared" si="3"/>
        <v>0</v>
      </c>
      <c r="E30" s="3"/>
      <c r="F30" s="3">
        <v>0</v>
      </c>
      <c r="G30" s="2">
        <v>0</v>
      </c>
      <c r="H30" s="3">
        <v>0</v>
      </c>
      <c r="I30" s="10"/>
      <c r="J30" s="3">
        <v>0</v>
      </c>
      <c r="K30" s="2">
        <v>0</v>
      </c>
      <c r="L30" s="3">
        <f t="shared" si="2"/>
        <v>0</v>
      </c>
    </row>
    <row r="31" spans="1:12" ht="15" customHeight="1">
      <c r="A31" s="44" t="s">
        <v>8</v>
      </c>
      <c r="B31" s="3">
        <f>SUM(B20:B30)</f>
        <v>158721</v>
      </c>
      <c r="C31" s="3">
        <f>SUM(C20:C30)</f>
        <v>229702</v>
      </c>
      <c r="D31" s="3">
        <f>SUM(D20:D30)</f>
        <v>388423</v>
      </c>
      <c r="E31" s="3"/>
      <c r="F31" s="3">
        <f>SUM(F20:F30)</f>
        <v>145430</v>
      </c>
      <c r="G31" s="3">
        <f>SUM(G20:G30)</f>
        <v>211123</v>
      </c>
      <c r="H31" s="3">
        <f>SUM(H20:H30)</f>
        <v>356553</v>
      </c>
      <c r="I31" s="10"/>
      <c r="J31" s="3">
        <f>SUM(J20:J30)</f>
        <v>132229</v>
      </c>
      <c r="K31" s="3">
        <f>SUM(K20:K30)</f>
        <v>193969</v>
      </c>
      <c r="L31" s="3">
        <f>SUM(L20:L30)</f>
        <v>326198</v>
      </c>
    </row>
    <row r="32" spans="1:12" ht="20.25" customHeight="1">
      <c r="A32" s="43" t="s">
        <v>19</v>
      </c>
      <c r="B32" s="20"/>
      <c r="C32" s="3"/>
      <c r="D32" s="3"/>
      <c r="E32" s="3"/>
      <c r="F32" s="3"/>
      <c r="G32" s="3"/>
      <c r="H32" s="3"/>
      <c r="I32" s="10"/>
      <c r="J32" s="3"/>
      <c r="K32" s="3"/>
      <c r="L32" s="3"/>
    </row>
    <row r="33" spans="1:12" ht="15.75" customHeight="1">
      <c r="A33" s="44" t="s">
        <v>78</v>
      </c>
      <c r="B33" s="3">
        <f aca="true" t="shared" si="4" ref="B33:C43">B7+B20</f>
        <v>105329</v>
      </c>
      <c r="C33" s="3">
        <f t="shared" si="4"/>
        <v>145442</v>
      </c>
      <c r="D33" s="3">
        <f aca="true" t="shared" si="5" ref="D33:D43">C33+B33</f>
        <v>250771</v>
      </c>
      <c r="E33" s="3"/>
      <c r="F33" s="3">
        <f aca="true" t="shared" si="6" ref="F33:G43">F7+F20</f>
        <v>100723</v>
      </c>
      <c r="G33" s="3">
        <f t="shared" si="6"/>
        <v>137606</v>
      </c>
      <c r="H33" s="3">
        <f>SUM(F33:G33)</f>
        <v>238329</v>
      </c>
      <c r="I33" s="10"/>
      <c r="J33" s="3">
        <f aca="true" t="shared" si="7" ref="J33:K43">J7+J20</f>
        <v>95462</v>
      </c>
      <c r="K33" s="3">
        <f t="shared" si="7"/>
        <v>129654</v>
      </c>
      <c r="L33" s="3">
        <f>J33+K33</f>
        <v>225116</v>
      </c>
    </row>
    <row r="34" spans="1:12" ht="12.75" customHeight="1">
      <c r="A34" s="44" t="s">
        <v>77</v>
      </c>
      <c r="B34" s="3">
        <f t="shared" si="4"/>
        <v>41922</v>
      </c>
      <c r="C34" s="3">
        <f t="shared" si="4"/>
        <v>62734</v>
      </c>
      <c r="D34" s="3">
        <f t="shared" si="5"/>
        <v>104656</v>
      </c>
      <c r="E34" s="3"/>
      <c r="F34" s="3">
        <f t="shared" si="6"/>
        <v>35477</v>
      </c>
      <c r="G34" s="3">
        <f t="shared" si="6"/>
        <v>55737</v>
      </c>
      <c r="H34" s="3">
        <f aca="true" t="shared" si="8" ref="H34:H43">G34+F34</f>
        <v>91214</v>
      </c>
      <c r="I34" s="10"/>
      <c r="J34" s="3">
        <f t="shared" si="7"/>
        <v>28894</v>
      </c>
      <c r="K34" s="3">
        <f t="shared" si="7"/>
        <v>49132</v>
      </c>
      <c r="L34" s="3">
        <f aca="true" t="shared" si="9" ref="L34:L43">J34+K34</f>
        <v>78026</v>
      </c>
    </row>
    <row r="35" spans="1:12" ht="12.75" customHeight="1">
      <c r="A35" s="44" t="s">
        <v>76</v>
      </c>
      <c r="B35" s="3">
        <f t="shared" si="4"/>
        <v>7571</v>
      </c>
      <c r="C35" s="3">
        <f t="shared" si="4"/>
        <v>15088</v>
      </c>
      <c r="D35" s="3">
        <f t="shared" si="5"/>
        <v>22659</v>
      </c>
      <c r="E35" s="3"/>
      <c r="F35" s="3">
        <f t="shared" si="6"/>
        <v>6051</v>
      </c>
      <c r="G35" s="3">
        <f t="shared" si="6"/>
        <v>12583</v>
      </c>
      <c r="H35" s="3">
        <f t="shared" si="8"/>
        <v>18634</v>
      </c>
      <c r="I35" s="10"/>
      <c r="J35" s="3">
        <f t="shared" si="7"/>
        <v>5120</v>
      </c>
      <c r="K35" s="3">
        <f t="shared" si="7"/>
        <v>10760</v>
      </c>
      <c r="L35" s="3">
        <f t="shared" si="9"/>
        <v>15880</v>
      </c>
    </row>
    <row r="36" spans="1:12" ht="12.75" customHeight="1">
      <c r="A36" s="44" t="s">
        <v>75</v>
      </c>
      <c r="B36" s="3">
        <f t="shared" si="4"/>
        <v>2433</v>
      </c>
      <c r="C36" s="3">
        <f t="shared" si="4"/>
        <v>4275</v>
      </c>
      <c r="D36" s="3">
        <f t="shared" si="5"/>
        <v>6708</v>
      </c>
      <c r="E36" s="3"/>
      <c r="F36" s="3">
        <f t="shared" si="6"/>
        <v>2050</v>
      </c>
      <c r="G36" s="3">
        <f t="shared" si="6"/>
        <v>3531</v>
      </c>
      <c r="H36" s="3">
        <f t="shared" si="8"/>
        <v>5581</v>
      </c>
      <c r="I36" s="10"/>
      <c r="J36" s="3">
        <f t="shared" si="7"/>
        <v>1782</v>
      </c>
      <c r="K36" s="3">
        <f t="shared" si="7"/>
        <v>3037</v>
      </c>
      <c r="L36" s="3">
        <f t="shared" si="9"/>
        <v>4819</v>
      </c>
    </row>
    <row r="37" spans="1:12" ht="12.75" customHeight="1">
      <c r="A37" s="44" t="s">
        <v>74</v>
      </c>
      <c r="B37" s="3">
        <f t="shared" si="4"/>
        <v>923</v>
      </c>
      <c r="C37" s="3">
        <f t="shared" si="4"/>
        <v>1449</v>
      </c>
      <c r="D37" s="3">
        <f t="shared" si="5"/>
        <v>2372</v>
      </c>
      <c r="E37" s="3"/>
      <c r="F37" s="3">
        <f t="shared" si="6"/>
        <v>728</v>
      </c>
      <c r="G37" s="3">
        <f t="shared" si="6"/>
        <v>1119</v>
      </c>
      <c r="H37" s="3">
        <f t="shared" si="8"/>
        <v>1847</v>
      </c>
      <c r="I37" s="10"/>
      <c r="J37" s="3">
        <f t="shared" si="7"/>
        <v>630</v>
      </c>
      <c r="K37" s="3">
        <f t="shared" si="7"/>
        <v>926</v>
      </c>
      <c r="L37" s="3">
        <f t="shared" si="9"/>
        <v>1556</v>
      </c>
    </row>
    <row r="38" spans="1:12" ht="12.75" customHeight="1">
      <c r="A38" s="44" t="s">
        <v>73</v>
      </c>
      <c r="B38" s="3">
        <f t="shared" si="4"/>
        <v>332</v>
      </c>
      <c r="C38" s="3">
        <f t="shared" si="4"/>
        <v>484</v>
      </c>
      <c r="D38" s="3">
        <f t="shared" si="5"/>
        <v>816</v>
      </c>
      <c r="E38" s="3"/>
      <c r="F38" s="3">
        <f t="shared" si="6"/>
        <v>263</v>
      </c>
      <c r="G38" s="3">
        <f t="shared" si="6"/>
        <v>369</v>
      </c>
      <c r="H38" s="3">
        <f t="shared" si="8"/>
        <v>632</v>
      </c>
      <c r="I38" s="10"/>
      <c r="J38" s="3">
        <f t="shared" si="7"/>
        <v>219</v>
      </c>
      <c r="K38" s="3">
        <f t="shared" si="7"/>
        <v>312</v>
      </c>
      <c r="L38" s="3">
        <f t="shared" si="9"/>
        <v>531</v>
      </c>
    </row>
    <row r="39" spans="1:12" ht="12.75" customHeight="1">
      <c r="A39" s="44" t="s">
        <v>72</v>
      </c>
      <c r="B39" s="3">
        <f t="shared" si="4"/>
        <v>148</v>
      </c>
      <c r="C39" s="3">
        <f t="shared" si="4"/>
        <v>169</v>
      </c>
      <c r="D39" s="3">
        <f t="shared" si="5"/>
        <v>317</v>
      </c>
      <c r="E39" s="3"/>
      <c r="F39" s="3">
        <f t="shared" si="6"/>
        <v>92</v>
      </c>
      <c r="G39" s="3">
        <f t="shared" si="6"/>
        <v>132</v>
      </c>
      <c r="H39" s="3">
        <f t="shared" si="8"/>
        <v>224</v>
      </c>
      <c r="I39" s="10"/>
      <c r="J39" s="3">
        <f t="shared" si="7"/>
        <v>81</v>
      </c>
      <c r="K39" s="3">
        <f t="shared" si="7"/>
        <v>104</v>
      </c>
      <c r="L39" s="3">
        <f t="shared" si="9"/>
        <v>185</v>
      </c>
    </row>
    <row r="40" spans="1:12" ht="12.75" customHeight="1">
      <c r="A40" s="44" t="s">
        <v>71</v>
      </c>
      <c r="B40" s="3">
        <f t="shared" si="4"/>
        <v>45</v>
      </c>
      <c r="C40" s="3">
        <f t="shared" si="4"/>
        <v>45</v>
      </c>
      <c r="D40" s="3">
        <f t="shared" si="5"/>
        <v>90</v>
      </c>
      <c r="E40" s="3"/>
      <c r="F40" s="3">
        <f t="shared" si="6"/>
        <v>35</v>
      </c>
      <c r="G40" s="3">
        <f t="shared" si="6"/>
        <v>37</v>
      </c>
      <c r="H40" s="3">
        <f t="shared" si="8"/>
        <v>72</v>
      </c>
      <c r="I40" s="10"/>
      <c r="J40" s="3">
        <f t="shared" si="7"/>
        <v>28</v>
      </c>
      <c r="K40" s="3">
        <f t="shared" si="7"/>
        <v>36</v>
      </c>
      <c r="L40" s="3">
        <f t="shared" si="9"/>
        <v>64</v>
      </c>
    </row>
    <row r="41" spans="1:12" ht="12.75" customHeight="1">
      <c r="A41" s="44" t="s">
        <v>70</v>
      </c>
      <c r="B41" s="3">
        <f t="shared" si="4"/>
        <v>22</v>
      </c>
      <c r="C41" s="3">
        <f t="shared" si="4"/>
        <v>19</v>
      </c>
      <c r="D41" s="3">
        <f t="shared" si="5"/>
        <v>41</v>
      </c>
      <c r="E41" s="3"/>
      <c r="F41" s="3">
        <f t="shared" si="6"/>
        <v>10</v>
      </c>
      <c r="G41" s="3">
        <f t="shared" si="6"/>
        <v>14</v>
      </c>
      <c r="H41" s="3">
        <f t="shared" si="8"/>
        <v>24</v>
      </c>
      <c r="I41" s="10"/>
      <c r="J41" s="3">
        <f t="shared" si="7"/>
        <v>13</v>
      </c>
      <c r="K41" s="3">
        <f t="shared" si="7"/>
        <v>9</v>
      </c>
      <c r="L41" s="3">
        <f t="shared" si="9"/>
        <v>22</v>
      </c>
    </row>
    <row r="42" spans="1:12" ht="12.75" customHeight="1">
      <c r="A42" s="44" t="s">
        <v>69</v>
      </c>
      <c r="B42" s="3">
        <f t="shared" si="4"/>
        <v>3</v>
      </c>
      <c r="C42" s="3">
        <f t="shared" si="4"/>
        <v>2</v>
      </c>
      <c r="D42" s="3">
        <f t="shared" si="5"/>
        <v>5</v>
      </c>
      <c r="E42" s="3"/>
      <c r="F42" s="3">
        <f t="shared" si="6"/>
        <v>3</v>
      </c>
      <c r="G42" s="3">
        <f t="shared" si="6"/>
        <v>2</v>
      </c>
      <c r="H42" s="3">
        <f t="shared" si="8"/>
        <v>5</v>
      </c>
      <c r="I42" s="10"/>
      <c r="J42" s="3">
        <f t="shared" si="7"/>
        <v>1</v>
      </c>
      <c r="K42" s="3">
        <f t="shared" si="7"/>
        <v>2</v>
      </c>
      <c r="L42" s="3">
        <f t="shared" si="9"/>
        <v>3</v>
      </c>
    </row>
    <row r="43" spans="1:12" ht="12.75" customHeight="1">
      <c r="A43" s="44" t="s">
        <v>68</v>
      </c>
      <c r="B43" s="3">
        <f t="shared" si="4"/>
        <v>0</v>
      </c>
      <c r="C43" s="3">
        <f t="shared" si="4"/>
        <v>0</v>
      </c>
      <c r="D43" s="3">
        <f t="shared" si="5"/>
        <v>0</v>
      </c>
      <c r="E43" s="3"/>
      <c r="F43" s="3">
        <f t="shared" si="6"/>
        <v>0</v>
      </c>
      <c r="G43" s="3">
        <f t="shared" si="6"/>
        <v>0</v>
      </c>
      <c r="H43" s="3">
        <f t="shared" si="8"/>
        <v>0</v>
      </c>
      <c r="I43" s="10"/>
      <c r="J43" s="3">
        <f t="shared" si="7"/>
        <v>0</v>
      </c>
      <c r="K43" s="2">
        <f t="shared" si="7"/>
        <v>0</v>
      </c>
      <c r="L43" s="3">
        <f t="shared" si="9"/>
        <v>0</v>
      </c>
    </row>
    <row r="44" spans="1:12" ht="15" customHeight="1">
      <c r="A44" s="45" t="s">
        <v>8</v>
      </c>
      <c r="B44" s="38">
        <f>SUM(B33:B43)</f>
        <v>158728</v>
      </c>
      <c r="C44" s="38">
        <f>SUM(C33:C43)</f>
        <v>229707</v>
      </c>
      <c r="D44" s="38">
        <f>SUM(D33:D43)</f>
        <v>388435</v>
      </c>
      <c r="E44" s="38"/>
      <c r="F44" s="38">
        <f>SUM(F33:F43)</f>
        <v>145432</v>
      </c>
      <c r="G44" s="38">
        <f>SUM(G33:G43)</f>
        <v>211130</v>
      </c>
      <c r="H44" s="38">
        <f>SUM(H33:H43)</f>
        <v>356562</v>
      </c>
      <c r="I44" s="14"/>
      <c r="J44" s="38">
        <f>SUM(J33:J43)</f>
        <v>132230</v>
      </c>
      <c r="K44" s="38">
        <f>SUM(K33:K43)</f>
        <v>193972</v>
      </c>
      <c r="L44" s="38">
        <f>SUM(L33:L43)</f>
        <v>326202</v>
      </c>
    </row>
    <row r="45" ht="24" customHeight="1"/>
  </sheetData>
  <mergeCells count="5">
    <mergeCell ref="J4:L4"/>
    <mergeCell ref="B4:D4"/>
    <mergeCell ref="A1:L1"/>
    <mergeCell ref="A3:L3"/>
    <mergeCell ref="F4:H4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O38" sqref="O38"/>
    </sheetView>
  </sheetViews>
  <sheetFormatPr defaultColWidth="9.140625" defaultRowHeight="12.75"/>
  <cols>
    <col min="1" max="1" width="21.421875" style="0" customWidth="1"/>
    <col min="2" max="2" width="4.8515625" style="0" customWidth="1"/>
    <col min="3" max="3" width="1.7109375" style="0" customWidth="1"/>
    <col min="4" max="4" width="3.00390625" style="0" customWidth="1"/>
    <col min="5" max="7" width="4.7109375" style="0" customWidth="1"/>
    <col min="8" max="8" width="4.0039062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3.7109375" style="0" customWidth="1"/>
    <col min="13" max="14" width="7.421875" style="0" customWidth="1"/>
    <col min="15" max="15" width="6.421875" style="0" customWidth="1"/>
    <col min="16" max="16" width="6.00390625" style="0" customWidth="1"/>
  </cols>
  <sheetData>
    <row r="1" spans="1:16" ht="27" customHeight="1">
      <c r="A1" s="102" t="s">
        <v>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27" customHeight="1">
      <c r="A3" s="106" t="s">
        <v>134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.75" customHeight="1">
      <c r="A4" s="42" t="s">
        <v>9</v>
      </c>
      <c r="B4" s="50" t="s">
        <v>138</v>
      </c>
      <c r="C4" s="50"/>
      <c r="D4" s="50"/>
      <c r="E4" s="50"/>
      <c r="F4" s="50"/>
      <c r="G4" s="50"/>
      <c r="H4" s="50"/>
      <c r="I4" s="42"/>
      <c r="J4" s="50" t="s">
        <v>14</v>
      </c>
      <c r="K4" s="50"/>
      <c r="L4" s="50"/>
      <c r="M4" s="50"/>
      <c r="N4" s="50"/>
      <c r="O4" s="50"/>
      <c r="P4" s="50"/>
    </row>
    <row r="5" spans="1:16" ht="18" customHeight="1">
      <c r="A5" s="4"/>
      <c r="B5" s="87" t="s">
        <v>10</v>
      </c>
      <c r="C5" s="4"/>
      <c r="D5" s="46" t="s">
        <v>16</v>
      </c>
      <c r="E5" s="46"/>
      <c r="F5" s="46"/>
      <c r="G5" s="46"/>
      <c r="H5" s="46"/>
      <c r="I5" s="4"/>
      <c r="J5" s="53" t="s">
        <v>10</v>
      </c>
      <c r="K5" s="4"/>
      <c r="L5" s="105" t="s">
        <v>16</v>
      </c>
      <c r="M5" s="105"/>
      <c r="N5" s="41"/>
      <c r="O5" s="41"/>
      <c r="P5" s="41"/>
    </row>
    <row r="6" spans="1:16" ht="15.75" customHeight="1">
      <c r="A6" s="41"/>
      <c r="B6" s="35" t="s">
        <v>108</v>
      </c>
      <c r="C6" s="41"/>
      <c r="D6" s="35">
        <v>-29</v>
      </c>
      <c r="E6" s="35" t="s">
        <v>104</v>
      </c>
      <c r="F6" s="35" t="s">
        <v>105</v>
      </c>
      <c r="G6" s="35" t="s">
        <v>106</v>
      </c>
      <c r="H6" s="35" t="s">
        <v>107</v>
      </c>
      <c r="I6" s="41"/>
      <c r="J6" s="35" t="s">
        <v>108</v>
      </c>
      <c r="K6" s="41"/>
      <c r="L6" s="35">
        <v>-29</v>
      </c>
      <c r="M6" s="35" t="s">
        <v>104</v>
      </c>
      <c r="N6" s="35" t="s">
        <v>105</v>
      </c>
      <c r="O6" s="35" t="s">
        <v>106</v>
      </c>
      <c r="P6" s="35" t="s">
        <v>107</v>
      </c>
    </row>
    <row r="7" spans="1:16" ht="16.5" customHeight="1">
      <c r="A7" s="44" t="s">
        <v>78</v>
      </c>
      <c r="B7" s="2">
        <f>D7+E7+F7+G7+H7</f>
        <v>3</v>
      </c>
      <c r="C7" s="2"/>
      <c r="D7" s="2">
        <v>0</v>
      </c>
      <c r="E7" s="2">
        <v>2</v>
      </c>
      <c r="F7" s="2">
        <v>1</v>
      </c>
      <c r="G7" s="2">
        <v>0</v>
      </c>
      <c r="H7" s="2">
        <v>0</v>
      </c>
      <c r="I7" s="2"/>
      <c r="J7" s="3">
        <f>L7+M7+N7+O7+P7</f>
        <v>225113</v>
      </c>
      <c r="K7" s="3"/>
      <c r="L7" s="3">
        <v>0</v>
      </c>
      <c r="M7" s="3">
        <v>12721</v>
      </c>
      <c r="N7" s="3">
        <v>146905</v>
      </c>
      <c r="O7" s="3">
        <v>52539</v>
      </c>
      <c r="P7" s="3">
        <v>12948</v>
      </c>
    </row>
    <row r="8" spans="1:16" ht="12.75">
      <c r="A8" s="44" t="s">
        <v>77</v>
      </c>
      <c r="B8" s="2">
        <f aca="true" t="shared" si="0" ref="B8:B17">D8+E8+F8+G8+H8</f>
        <v>1</v>
      </c>
      <c r="C8" s="2"/>
      <c r="D8" s="2">
        <v>0</v>
      </c>
      <c r="E8" s="2">
        <v>0</v>
      </c>
      <c r="F8" s="2">
        <v>1</v>
      </c>
      <c r="G8" s="2">
        <v>0</v>
      </c>
      <c r="H8" s="2">
        <v>0</v>
      </c>
      <c r="I8" s="2"/>
      <c r="J8" s="3">
        <f aca="true" t="shared" si="1" ref="J8:J17">L8+M8+N8+O8+P8</f>
        <v>78025</v>
      </c>
      <c r="K8" s="3"/>
      <c r="L8" s="3">
        <v>0</v>
      </c>
      <c r="M8" s="3">
        <v>3013</v>
      </c>
      <c r="N8" s="3">
        <v>59218</v>
      </c>
      <c r="O8" s="3">
        <v>14526</v>
      </c>
      <c r="P8" s="3">
        <v>1268</v>
      </c>
    </row>
    <row r="9" spans="1:16" ht="12.75">
      <c r="A9" s="44" t="s">
        <v>76</v>
      </c>
      <c r="B9" s="2">
        <f t="shared" si="0"/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3">
        <f t="shared" si="1"/>
        <v>15880</v>
      </c>
      <c r="K9" s="3"/>
      <c r="L9" s="3">
        <v>0</v>
      </c>
      <c r="M9" s="3">
        <v>189</v>
      </c>
      <c r="N9" s="3">
        <v>10729</v>
      </c>
      <c r="O9" s="3">
        <v>4779</v>
      </c>
      <c r="P9" s="3">
        <v>183</v>
      </c>
    </row>
    <row r="10" spans="1:16" ht="12.75">
      <c r="A10" s="44" t="s">
        <v>75</v>
      </c>
      <c r="B10" s="2">
        <f t="shared" si="0"/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3">
        <f t="shared" si="1"/>
        <v>4819</v>
      </c>
      <c r="K10" s="3"/>
      <c r="L10" s="3">
        <v>0</v>
      </c>
      <c r="M10" s="3">
        <v>7</v>
      </c>
      <c r="N10" s="3">
        <v>3095</v>
      </c>
      <c r="O10" s="3">
        <v>1688</v>
      </c>
      <c r="P10" s="3">
        <v>29</v>
      </c>
    </row>
    <row r="11" spans="1:16" ht="12.75">
      <c r="A11" s="44" t="s">
        <v>74</v>
      </c>
      <c r="B11" s="2">
        <f t="shared" si="0"/>
        <v>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3">
        <f t="shared" si="1"/>
        <v>1556</v>
      </c>
      <c r="K11" s="3"/>
      <c r="L11" s="3">
        <v>0</v>
      </c>
      <c r="M11" s="3">
        <v>3</v>
      </c>
      <c r="N11" s="3">
        <v>939</v>
      </c>
      <c r="O11" s="3">
        <v>612</v>
      </c>
      <c r="P11" s="3">
        <v>2</v>
      </c>
    </row>
    <row r="12" spans="1:16" ht="12.75">
      <c r="A12" s="44" t="s">
        <v>73</v>
      </c>
      <c r="B12" s="2">
        <f t="shared" si="0"/>
        <v>0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3">
        <f t="shared" si="1"/>
        <v>531</v>
      </c>
      <c r="K12" s="3"/>
      <c r="L12" s="3">
        <v>0</v>
      </c>
      <c r="M12" s="3">
        <v>1</v>
      </c>
      <c r="N12" s="3">
        <v>296</v>
      </c>
      <c r="O12" s="3">
        <v>234</v>
      </c>
      <c r="P12" s="3">
        <v>0</v>
      </c>
    </row>
    <row r="13" spans="1:16" ht="12.75">
      <c r="A13" s="44" t="s">
        <v>72</v>
      </c>
      <c r="B13" s="2">
        <f t="shared" si="0"/>
        <v>0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3">
        <f t="shared" si="1"/>
        <v>185</v>
      </c>
      <c r="K13" s="3"/>
      <c r="L13" s="3">
        <v>0</v>
      </c>
      <c r="M13" s="3">
        <v>0</v>
      </c>
      <c r="N13" s="3">
        <v>97</v>
      </c>
      <c r="O13" s="3">
        <v>88</v>
      </c>
      <c r="P13" s="3">
        <v>0</v>
      </c>
    </row>
    <row r="14" spans="1:16" ht="12.75">
      <c r="A14" s="44" t="s">
        <v>71</v>
      </c>
      <c r="B14" s="2">
        <f t="shared" si="0"/>
        <v>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3">
        <f t="shared" si="1"/>
        <v>64</v>
      </c>
      <c r="K14" s="3"/>
      <c r="L14" s="3">
        <v>0</v>
      </c>
      <c r="M14" s="3">
        <v>0</v>
      </c>
      <c r="N14" s="3">
        <v>29</v>
      </c>
      <c r="O14" s="3">
        <v>35</v>
      </c>
      <c r="P14" s="3">
        <v>0</v>
      </c>
    </row>
    <row r="15" spans="1:16" ht="12.75">
      <c r="A15" s="44" t="s">
        <v>70</v>
      </c>
      <c r="B15" s="2">
        <f t="shared" si="0"/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3">
        <f t="shared" si="1"/>
        <v>22</v>
      </c>
      <c r="K15" s="3"/>
      <c r="L15" s="3">
        <v>0</v>
      </c>
      <c r="M15" s="3">
        <v>0</v>
      </c>
      <c r="N15" s="3">
        <v>13</v>
      </c>
      <c r="O15" s="3">
        <v>9</v>
      </c>
      <c r="P15" s="2">
        <v>0</v>
      </c>
    </row>
    <row r="16" spans="1:16" ht="12.75">
      <c r="A16" s="44" t="s">
        <v>69</v>
      </c>
      <c r="B16" s="2">
        <f t="shared" si="0"/>
        <v>0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3">
        <f t="shared" si="1"/>
        <v>3</v>
      </c>
      <c r="K16" s="3"/>
      <c r="L16" s="2">
        <v>0</v>
      </c>
      <c r="M16" s="3">
        <v>0</v>
      </c>
      <c r="N16" s="3">
        <v>0</v>
      </c>
      <c r="O16" s="3">
        <v>3</v>
      </c>
      <c r="P16" s="2">
        <v>0</v>
      </c>
    </row>
    <row r="17" spans="1:16" ht="12.75">
      <c r="A17" s="44" t="s">
        <v>68</v>
      </c>
      <c r="B17" s="2">
        <f t="shared" si="0"/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3">
        <f t="shared" si="1"/>
        <v>0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ht="15" customHeight="1">
      <c r="A18" s="45" t="s">
        <v>8</v>
      </c>
      <c r="B18" s="38">
        <f>SUM(B7:B17)</f>
        <v>4</v>
      </c>
      <c r="C18" s="38"/>
      <c r="D18" s="38">
        <f>SUM(D7:D17)</f>
        <v>0</v>
      </c>
      <c r="E18" s="41">
        <f>SUM(E7:E17)</f>
        <v>2</v>
      </c>
      <c r="F18" s="41">
        <f>SUM(F7:F17)</f>
        <v>2</v>
      </c>
      <c r="G18" s="41">
        <f>SUM(G7:G17)</f>
        <v>0</v>
      </c>
      <c r="H18" s="41">
        <f>SUM(H7:H17)</f>
        <v>0</v>
      </c>
      <c r="I18" s="41"/>
      <c r="J18" s="38">
        <f>SUM(J7:J17)</f>
        <v>326198</v>
      </c>
      <c r="K18" s="38"/>
      <c r="L18" s="38">
        <f>SUM(L7:L17)</f>
        <v>0</v>
      </c>
      <c r="M18" s="38">
        <f>SUM(M7:M17)</f>
        <v>15934</v>
      </c>
      <c r="N18" s="38">
        <f>SUM(N7:N17)</f>
        <v>221321</v>
      </c>
      <c r="O18" s="38">
        <f>SUM(O7:O17)</f>
        <v>74513</v>
      </c>
      <c r="P18" s="38">
        <f>SUM(P7:P17)</f>
        <v>14430</v>
      </c>
    </row>
    <row r="19" spans="1:16" ht="24" customHeight="1">
      <c r="A19" s="5"/>
      <c r="B19" s="6"/>
      <c r="C19" s="6"/>
      <c r="D19" s="6"/>
      <c r="E19" s="4"/>
      <c r="F19" s="4"/>
      <c r="G19" s="4"/>
      <c r="H19" s="4"/>
      <c r="I19" s="4"/>
      <c r="J19" s="6"/>
      <c r="K19" s="6"/>
      <c r="L19" s="6"/>
      <c r="M19" s="6"/>
      <c r="N19" s="6"/>
      <c r="O19" s="6"/>
      <c r="P19" s="6"/>
    </row>
    <row r="20" spans="1:16" ht="12.75" customHeight="1">
      <c r="A20" s="5"/>
      <c r="B20" s="6"/>
      <c r="C20" s="6"/>
      <c r="D20" s="6"/>
      <c r="E20" s="4"/>
      <c r="F20" s="4"/>
      <c r="G20" s="4"/>
      <c r="H20" s="4"/>
      <c r="I20" s="4"/>
      <c r="J20" s="6"/>
      <c r="K20" s="6"/>
      <c r="L20" s="6"/>
      <c r="M20" s="6"/>
      <c r="N20" s="6"/>
      <c r="O20" s="6"/>
      <c r="P20" s="6"/>
    </row>
  </sheetData>
  <mergeCells count="4">
    <mergeCell ref="A1:P1"/>
    <mergeCell ref="L5:M5"/>
    <mergeCell ref="A3:P3"/>
    <mergeCell ref="A2:P2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M20" sqref="M20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7.28125" style="0" customWidth="1"/>
    <col min="5" max="5" width="0.9921875" style="0" customWidth="1"/>
    <col min="6" max="7" width="6.7109375" style="0" customWidth="1"/>
    <col min="8" max="8" width="7.28125" style="0" customWidth="1"/>
    <col min="9" max="9" width="1.1484375" style="0" customWidth="1"/>
    <col min="10" max="11" width="6.7109375" style="0" customWidth="1"/>
    <col min="12" max="12" width="7.28125" style="0" customWidth="1"/>
  </cols>
  <sheetData>
    <row r="1" spans="1:12" ht="27" customHeight="1">
      <c r="A1" s="102" t="s">
        <v>129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39.75" customHeight="1">
      <c r="A3" s="100" t="s">
        <v>130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7" ht="15.75" customHeight="1">
      <c r="A4" s="42"/>
      <c r="B4" s="109" t="s">
        <v>128</v>
      </c>
      <c r="C4" s="109"/>
      <c r="D4" s="109"/>
      <c r="E4" s="73"/>
      <c r="F4" s="109" t="s">
        <v>135</v>
      </c>
      <c r="G4" s="109"/>
      <c r="H4" s="109"/>
      <c r="I4" s="71"/>
      <c r="J4" s="108">
        <v>2007</v>
      </c>
      <c r="K4" s="109"/>
      <c r="L4" s="109"/>
      <c r="P4" s="1"/>
      <c r="Q4" s="19"/>
    </row>
    <row r="5" spans="1:17" ht="15.75" customHeight="1">
      <c r="A5" s="41"/>
      <c r="B5" s="35" t="s">
        <v>6</v>
      </c>
      <c r="C5" s="35" t="s">
        <v>7</v>
      </c>
      <c r="D5" s="35" t="s">
        <v>8</v>
      </c>
      <c r="E5" s="72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  <c r="P5" s="1"/>
      <c r="Q5" s="19"/>
    </row>
    <row r="6" spans="1:17" ht="20.25" customHeight="1">
      <c r="A6" s="40" t="s">
        <v>13</v>
      </c>
      <c r="B6" s="10"/>
      <c r="C6" s="10"/>
      <c r="D6" s="10"/>
      <c r="F6" s="3"/>
      <c r="G6" s="3"/>
      <c r="H6" s="10"/>
      <c r="I6" s="10"/>
      <c r="J6" s="3"/>
      <c r="K6" s="3"/>
      <c r="L6" s="10"/>
      <c r="Q6" s="3"/>
    </row>
    <row r="7" spans="1:17" ht="15" customHeight="1">
      <c r="A7" s="2" t="s">
        <v>0</v>
      </c>
      <c r="B7" s="2">
        <v>7</v>
      </c>
      <c r="C7" s="2">
        <v>5</v>
      </c>
      <c r="D7" s="2">
        <v>12</v>
      </c>
      <c r="F7" s="2">
        <v>2</v>
      </c>
      <c r="G7" s="2">
        <v>7</v>
      </c>
      <c r="H7" s="2">
        <v>9</v>
      </c>
      <c r="I7" s="10"/>
      <c r="J7" s="2">
        <v>1</v>
      </c>
      <c r="K7" s="2">
        <v>3</v>
      </c>
      <c r="L7" s="2">
        <f>J7+K7</f>
        <v>4</v>
      </c>
      <c r="Q7" s="3"/>
    </row>
    <row r="8" spans="1:17" ht="12.75" customHeight="1">
      <c r="A8" s="2" t="s">
        <v>17</v>
      </c>
      <c r="B8" s="76">
        <v>0</v>
      </c>
      <c r="C8" s="76">
        <v>0.1</v>
      </c>
      <c r="D8" s="76">
        <v>0.1</v>
      </c>
      <c r="F8" s="76">
        <v>0</v>
      </c>
      <c r="G8" s="76">
        <v>0</v>
      </c>
      <c r="H8" s="76">
        <v>0</v>
      </c>
      <c r="I8" s="10"/>
      <c r="J8" s="76">
        <v>0</v>
      </c>
      <c r="K8" s="76">
        <v>0</v>
      </c>
      <c r="L8" s="76">
        <v>0</v>
      </c>
      <c r="Q8" s="3"/>
    </row>
    <row r="9" spans="1:17" ht="12.75" customHeight="1">
      <c r="A9" s="2" t="s">
        <v>18</v>
      </c>
      <c r="B9" s="3">
        <v>3820</v>
      </c>
      <c r="C9" s="3">
        <v>3940</v>
      </c>
      <c r="D9" s="3">
        <v>3870</v>
      </c>
      <c r="F9" s="3">
        <v>4303</v>
      </c>
      <c r="G9" s="3">
        <v>3941</v>
      </c>
      <c r="H9" s="3">
        <v>4022</v>
      </c>
      <c r="I9" s="10"/>
      <c r="J9" s="3">
        <v>4030</v>
      </c>
      <c r="K9" s="3">
        <v>4793</v>
      </c>
      <c r="L9" s="3">
        <v>4603</v>
      </c>
      <c r="Q9" s="3"/>
    </row>
    <row r="10" spans="1:17" ht="12.75" customHeight="1">
      <c r="A10" s="2"/>
      <c r="B10" s="2"/>
      <c r="C10" s="2"/>
      <c r="D10" s="3"/>
      <c r="F10" s="2"/>
      <c r="G10" s="2"/>
      <c r="H10" s="3"/>
      <c r="I10" s="10"/>
      <c r="J10" s="2"/>
      <c r="K10" s="2"/>
      <c r="L10" s="3"/>
      <c r="Q10" s="3"/>
    </row>
    <row r="11" spans="1:17" ht="12.75" customHeight="1">
      <c r="A11" s="40" t="s">
        <v>14</v>
      </c>
      <c r="B11" s="2"/>
      <c r="C11" s="2"/>
      <c r="D11" s="3"/>
      <c r="F11" s="2"/>
      <c r="G11" s="2"/>
      <c r="H11" s="3"/>
      <c r="I11" s="10"/>
      <c r="J11" s="2"/>
      <c r="K11" s="2"/>
      <c r="L11" s="3"/>
      <c r="Q11" s="3"/>
    </row>
    <row r="12" spans="1:17" ht="15.75" customHeight="1">
      <c r="A12" s="2" t="s">
        <v>0</v>
      </c>
      <c r="B12" s="3">
        <v>155994</v>
      </c>
      <c r="C12" s="3">
        <v>226856</v>
      </c>
      <c r="D12" s="3">
        <v>382850</v>
      </c>
      <c r="F12" s="3">
        <v>145430</v>
      </c>
      <c r="G12" s="3">
        <v>211123</v>
      </c>
      <c r="H12" s="3">
        <v>356553</v>
      </c>
      <c r="I12" s="10"/>
      <c r="J12" s="3">
        <v>132229</v>
      </c>
      <c r="K12" s="3">
        <v>193969</v>
      </c>
      <c r="L12" s="3">
        <f>J12+K12</f>
        <v>326198</v>
      </c>
      <c r="Q12" s="3"/>
    </row>
    <row r="13" spans="1:17" ht="12.75">
      <c r="A13" s="2" t="s">
        <v>17</v>
      </c>
      <c r="B13" s="36">
        <v>927.1</v>
      </c>
      <c r="C13" s="36">
        <v>1221.8</v>
      </c>
      <c r="D13" s="36">
        <v>2148.9</v>
      </c>
      <c r="F13" s="36">
        <v>857.881</v>
      </c>
      <c r="G13" s="36">
        <v>1134.098</v>
      </c>
      <c r="H13" s="36">
        <v>1991.979</v>
      </c>
      <c r="I13" s="10"/>
      <c r="J13" s="36">
        <v>791.7</v>
      </c>
      <c r="K13" s="36">
        <v>1060.9</v>
      </c>
      <c r="L13" s="36">
        <f>J13+K13</f>
        <v>1852.6000000000001</v>
      </c>
      <c r="Q13" s="3"/>
    </row>
    <row r="14" spans="1:17" ht="12.75" customHeight="1">
      <c r="A14" s="2" t="s">
        <v>18</v>
      </c>
      <c r="B14" s="3">
        <v>5943</v>
      </c>
      <c r="C14" s="3">
        <v>5386</v>
      </c>
      <c r="D14" s="3">
        <v>5613</v>
      </c>
      <c r="F14" s="3">
        <v>5899</v>
      </c>
      <c r="G14" s="3">
        <v>5372</v>
      </c>
      <c r="H14" s="3">
        <v>5587</v>
      </c>
      <c r="I14" s="10"/>
      <c r="J14" s="3">
        <v>5987</v>
      </c>
      <c r="K14" s="3">
        <v>5469</v>
      </c>
      <c r="L14" s="3">
        <v>5679</v>
      </c>
      <c r="Q14" s="3"/>
    </row>
    <row r="15" spans="1:17" ht="15" customHeight="1">
      <c r="A15" s="2"/>
      <c r="B15" s="2"/>
      <c r="C15" s="2"/>
      <c r="D15" s="3"/>
      <c r="F15" s="3"/>
      <c r="G15" s="3"/>
      <c r="H15" s="32"/>
      <c r="I15" s="10"/>
      <c r="J15" s="3"/>
      <c r="K15" s="3"/>
      <c r="L15" s="32"/>
      <c r="Q15" s="3"/>
    </row>
    <row r="16" spans="1:17" ht="12.75" customHeight="1">
      <c r="A16" s="40" t="s">
        <v>19</v>
      </c>
      <c r="B16" s="3"/>
      <c r="C16" s="3"/>
      <c r="D16" s="3"/>
      <c r="F16" s="3"/>
      <c r="G16" s="3"/>
      <c r="H16" s="32"/>
      <c r="I16" s="10"/>
      <c r="J16" s="3"/>
      <c r="K16" s="3"/>
      <c r="L16" s="32"/>
      <c r="Q16" s="3"/>
    </row>
    <row r="17" spans="1:17" ht="12.75" customHeight="1">
      <c r="A17" s="2" t="s">
        <v>0</v>
      </c>
      <c r="B17" s="3">
        <v>156001</v>
      </c>
      <c r="C17" s="3">
        <v>226861</v>
      </c>
      <c r="D17" s="3">
        <v>382862</v>
      </c>
      <c r="F17" s="3">
        <v>145432</v>
      </c>
      <c r="G17" s="3">
        <v>211130</v>
      </c>
      <c r="H17" s="3">
        <v>356562</v>
      </c>
      <c r="I17" s="10"/>
      <c r="J17" s="3">
        <f aca="true" t="shared" si="0" ref="J17:L18">J7+J12</f>
        <v>132230</v>
      </c>
      <c r="K17" s="3">
        <f t="shared" si="0"/>
        <v>193972</v>
      </c>
      <c r="L17" s="3">
        <f t="shared" si="0"/>
        <v>326202</v>
      </c>
      <c r="Q17" s="3"/>
    </row>
    <row r="18" spans="1:17" ht="12.75" customHeight="1">
      <c r="A18" s="2" t="s">
        <v>17</v>
      </c>
      <c r="B18" s="36">
        <v>927.1</v>
      </c>
      <c r="C18" s="36">
        <v>1221.9</v>
      </c>
      <c r="D18" s="36">
        <v>2149</v>
      </c>
      <c r="F18" s="36">
        <v>857.889</v>
      </c>
      <c r="G18" s="36">
        <v>1134.125</v>
      </c>
      <c r="H18" s="36">
        <v>1992.015</v>
      </c>
      <c r="I18" s="10"/>
      <c r="J18" s="36">
        <f t="shared" si="0"/>
        <v>791.7</v>
      </c>
      <c r="K18" s="36">
        <f t="shared" si="0"/>
        <v>1060.9</v>
      </c>
      <c r="L18" s="36">
        <f t="shared" si="0"/>
        <v>1852.6000000000001</v>
      </c>
      <c r="Q18" s="3"/>
    </row>
    <row r="19" spans="1:17" ht="12.75" customHeight="1">
      <c r="A19" s="41" t="s">
        <v>18</v>
      </c>
      <c r="B19" s="38">
        <v>5943</v>
      </c>
      <c r="C19" s="38">
        <v>5386</v>
      </c>
      <c r="D19" s="38">
        <v>5613</v>
      </c>
      <c r="E19" s="72"/>
      <c r="F19" s="38">
        <v>5899</v>
      </c>
      <c r="G19" s="38">
        <v>5372</v>
      </c>
      <c r="H19" s="38">
        <v>5587</v>
      </c>
      <c r="I19" s="14"/>
      <c r="J19" s="38">
        <v>5987</v>
      </c>
      <c r="K19" s="38">
        <v>5469</v>
      </c>
      <c r="L19" s="38">
        <v>5679</v>
      </c>
      <c r="Q19" s="3"/>
    </row>
    <row r="20" spans="1:17" ht="24" customHeight="1">
      <c r="A20" s="3"/>
      <c r="B20" s="3"/>
      <c r="C20" s="3"/>
      <c r="D20" s="3"/>
      <c r="F20" s="3"/>
      <c r="G20" s="3"/>
      <c r="H20" s="3"/>
      <c r="I20" s="10"/>
      <c r="J20" s="3"/>
      <c r="K20" s="3"/>
      <c r="L20" s="3"/>
      <c r="Q20" s="3"/>
    </row>
    <row r="21" spans="1:17" ht="12.75">
      <c r="A21" s="10"/>
      <c r="B21" s="10"/>
      <c r="C21" s="10"/>
      <c r="D21" s="10"/>
      <c r="F21" s="10"/>
      <c r="G21" s="10"/>
      <c r="H21" s="10"/>
      <c r="I21" s="10"/>
      <c r="J21" s="10"/>
      <c r="K21" s="10"/>
      <c r="L21" s="10"/>
      <c r="Q21" s="10"/>
    </row>
    <row r="22" spans="1:18" ht="12.75" customHeight="1">
      <c r="A22" s="74"/>
      <c r="B22" s="6"/>
      <c r="C22" s="6"/>
      <c r="D22" s="6"/>
      <c r="E22" s="1"/>
      <c r="F22" s="17"/>
      <c r="G22" s="17"/>
      <c r="H22" s="17"/>
      <c r="I22" s="17"/>
      <c r="J22" s="6"/>
      <c r="K22" s="6"/>
      <c r="L22" s="6"/>
      <c r="M22" s="1"/>
      <c r="N22" s="1"/>
      <c r="O22" s="1"/>
      <c r="P22" s="1"/>
      <c r="Q22" s="6"/>
      <c r="R22" s="1"/>
    </row>
    <row r="23" spans="1:18" ht="15" customHeight="1">
      <c r="A23" s="75"/>
      <c r="B23" s="6"/>
      <c r="C23" s="6"/>
      <c r="D23" s="6"/>
      <c r="E23" s="1"/>
      <c r="F23" s="6"/>
      <c r="G23" s="6"/>
      <c r="H23" s="6"/>
      <c r="I23" s="17"/>
      <c r="J23" s="6"/>
      <c r="K23" s="6"/>
      <c r="L23" s="6"/>
      <c r="M23" s="1"/>
      <c r="N23" s="1"/>
      <c r="O23" s="1"/>
      <c r="P23" s="1"/>
      <c r="Q23" s="6"/>
      <c r="R23" s="1"/>
    </row>
    <row r="24" spans="1:18" ht="12.75" customHeight="1">
      <c r="A24" s="75"/>
      <c r="B24" s="6"/>
      <c r="C24" s="6"/>
      <c r="D24" s="6"/>
      <c r="E24" s="1"/>
      <c r="F24" s="6"/>
      <c r="G24" s="6"/>
      <c r="H24" s="6"/>
      <c r="I24" s="17"/>
      <c r="J24" s="6"/>
      <c r="K24" s="6"/>
      <c r="L24" s="6"/>
      <c r="M24" s="1"/>
      <c r="N24" s="1"/>
      <c r="O24" s="1"/>
      <c r="P24" s="1"/>
      <c r="Q24" s="6"/>
      <c r="R24" s="1"/>
    </row>
    <row r="25" spans="1:18" ht="12.75" customHeight="1">
      <c r="A25" s="75"/>
      <c r="B25" s="6"/>
      <c r="C25" s="6"/>
      <c r="D25" s="6"/>
      <c r="E25" s="1"/>
      <c r="F25" s="6"/>
      <c r="G25" s="6"/>
      <c r="H25" s="6"/>
      <c r="I25" s="17"/>
      <c r="J25" s="6"/>
      <c r="K25" s="6"/>
      <c r="L25" s="6"/>
      <c r="N25" s="1"/>
      <c r="O25" s="1"/>
      <c r="P25" s="1"/>
      <c r="Q25" s="6"/>
      <c r="R25" s="1"/>
    </row>
    <row r="26" spans="1:18" ht="12.75" customHeight="1">
      <c r="A26" s="75"/>
      <c r="B26" s="6"/>
      <c r="C26" s="6"/>
      <c r="D26" s="6"/>
      <c r="E26" s="1"/>
      <c r="F26" s="6"/>
      <c r="G26" s="6"/>
      <c r="H26" s="6"/>
      <c r="I26" s="17"/>
      <c r="J26" s="6"/>
      <c r="K26" s="6"/>
      <c r="L26" s="6"/>
      <c r="N26" s="1"/>
      <c r="O26" s="1"/>
      <c r="P26" s="1"/>
      <c r="Q26" s="6"/>
      <c r="R26" s="1"/>
    </row>
    <row r="27" spans="1:18" ht="12.75" customHeight="1">
      <c r="A27" s="75"/>
      <c r="B27" s="6"/>
      <c r="C27" s="6"/>
      <c r="D27" s="6"/>
      <c r="E27" s="1"/>
      <c r="F27" s="6"/>
      <c r="G27" s="6"/>
      <c r="H27" s="6"/>
      <c r="I27" s="17"/>
      <c r="J27" s="6"/>
      <c r="K27" s="6"/>
      <c r="L27" s="6"/>
      <c r="M27" s="1"/>
      <c r="N27" s="1"/>
      <c r="O27" s="1"/>
      <c r="P27" s="1"/>
      <c r="Q27" s="6"/>
      <c r="R27" s="1"/>
    </row>
    <row r="28" spans="1:18" ht="12.75" customHeight="1">
      <c r="A28" s="6"/>
      <c r="B28" s="6"/>
      <c r="C28" s="6"/>
      <c r="D28" s="6"/>
      <c r="E28" s="1"/>
      <c r="F28" s="6"/>
      <c r="G28" s="6"/>
      <c r="H28" s="6"/>
      <c r="I28" s="17"/>
      <c r="J28" s="6"/>
      <c r="K28" s="6"/>
      <c r="L28" s="6"/>
      <c r="M28" s="1"/>
      <c r="N28" s="1"/>
      <c r="O28" s="1"/>
      <c r="P28" s="1"/>
      <c r="Q28" s="6"/>
      <c r="R28" s="1"/>
    </row>
  </sheetData>
  <mergeCells count="6">
    <mergeCell ref="A1:L1"/>
    <mergeCell ref="J4:L4"/>
    <mergeCell ref="B4:D4"/>
    <mergeCell ref="F4:H4"/>
    <mergeCell ref="A3:L3"/>
    <mergeCell ref="A2:L2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3">
      <selection activeCell="K50" sqref="K50"/>
    </sheetView>
  </sheetViews>
  <sheetFormatPr defaultColWidth="9.140625" defaultRowHeight="12.75"/>
  <cols>
    <col min="1" max="1" width="25.851562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</cols>
  <sheetData>
    <row r="1" spans="1:12" s="9" customFormat="1" ht="27" customHeight="1">
      <c r="A1" s="110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2.75" customHeight="1">
      <c r="A2" s="11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9" customFormat="1" ht="25.5" customHeight="1">
      <c r="A3" s="95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.75" customHeight="1">
      <c r="A4" s="33" t="s">
        <v>67</v>
      </c>
      <c r="B4" s="34">
        <v>2005</v>
      </c>
      <c r="C4" s="34"/>
      <c r="D4" s="34"/>
      <c r="E4" s="33"/>
      <c r="F4" s="34">
        <v>2006</v>
      </c>
      <c r="G4" s="34"/>
      <c r="H4" s="34"/>
      <c r="I4" s="33"/>
      <c r="J4" s="34">
        <v>2007</v>
      </c>
      <c r="K4" s="34"/>
      <c r="L4" s="34"/>
    </row>
    <row r="5" spans="1:12" ht="15.75" customHeight="1">
      <c r="A5" s="41"/>
      <c r="B5" s="35" t="s">
        <v>20</v>
      </c>
      <c r="C5" s="35" t="s">
        <v>7</v>
      </c>
      <c r="D5" s="35" t="s">
        <v>8</v>
      </c>
      <c r="E5" s="35"/>
      <c r="F5" s="35" t="s">
        <v>6</v>
      </c>
      <c r="G5" s="35" t="s">
        <v>7</v>
      </c>
      <c r="H5" s="35" t="s">
        <v>8</v>
      </c>
      <c r="I5" s="35"/>
      <c r="J5" s="35" t="s">
        <v>20</v>
      </c>
      <c r="K5" s="35" t="s">
        <v>7</v>
      </c>
      <c r="L5" s="35" t="s">
        <v>8</v>
      </c>
    </row>
    <row r="6" spans="1:12" ht="20.25" customHeight="1">
      <c r="A6" s="47" t="s">
        <v>13</v>
      </c>
      <c r="B6" s="17"/>
      <c r="C6" s="17"/>
      <c r="D6" s="17"/>
      <c r="E6" s="6"/>
      <c r="F6" s="6"/>
      <c r="G6" s="6"/>
      <c r="H6" s="6"/>
      <c r="I6" s="17"/>
      <c r="J6" s="6"/>
      <c r="K6" s="6"/>
      <c r="L6" s="6"/>
    </row>
    <row r="7" spans="1:12" ht="12" customHeight="1">
      <c r="A7" s="48" t="s">
        <v>79</v>
      </c>
      <c r="B7" s="2">
        <v>0</v>
      </c>
      <c r="C7" s="2">
        <v>0</v>
      </c>
      <c r="D7" s="6">
        <f aca="true" t="shared" si="0" ref="D7:D18">C7+B7</f>
        <v>0</v>
      </c>
      <c r="E7" s="3"/>
      <c r="F7" s="2">
        <v>0</v>
      </c>
      <c r="G7" s="2">
        <v>0</v>
      </c>
      <c r="H7" s="6">
        <v>0</v>
      </c>
      <c r="I7" s="10"/>
      <c r="J7" s="2">
        <v>0</v>
      </c>
      <c r="K7" s="2">
        <v>0</v>
      </c>
      <c r="L7" s="6">
        <f>J7+K7</f>
        <v>0</v>
      </c>
    </row>
    <row r="8" spans="1:12" ht="12" customHeight="1">
      <c r="A8" s="48" t="s">
        <v>21</v>
      </c>
      <c r="B8" s="2">
        <v>0</v>
      </c>
      <c r="C8" s="2">
        <v>0</v>
      </c>
      <c r="D8" s="6">
        <f t="shared" si="0"/>
        <v>0</v>
      </c>
      <c r="E8" s="3"/>
      <c r="F8" s="2">
        <v>0</v>
      </c>
      <c r="G8" s="2">
        <v>0</v>
      </c>
      <c r="H8" s="6">
        <v>0</v>
      </c>
      <c r="I8" s="10"/>
      <c r="J8" s="2">
        <v>0</v>
      </c>
      <c r="K8" s="2">
        <v>0</v>
      </c>
      <c r="L8" s="6">
        <f>J8+K8</f>
        <v>0</v>
      </c>
    </row>
    <row r="9" spans="1:12" ht="12" customHeight="1">
      <c r="A9" s="48" t="s">
        <v>22</v>
      </c>
      <c r="B9" s="2">
        <v>7</v>
      </c>
      <c r="C9" s="2">
        <v>5</v>
      </c>
      <c r="D9" s="6">
        <f t="shared" si="0"/>
        <v>12</v>
      </c>
      <c r="E9" s="3"/>
      <c r="F9" s="2">
        <v>1</v>
      </c>
      <c r="G9" s="2">
        <v>7</v>
      </c>
      <c r="H9" s="6">
        <v>8</v>
      </c>
      <c r="I9" s="10"/>
      <c r="J9" s="2">
        <v>0</v>
      </c>
      <c r="K9" s="2">
        <v>0</v>
      </c>
      <c r="L9" s="6">
        <f>J9+K9</f>
        <v>0</v>
      </c>
    </row>
    <row r="10" spans="1:12" ht="12" customHeight="1">
      <c r="A10" s="48" t="s">
        <v>25</v>
      </c>
      <c r="B10" s="2">
        <v>0</v>
      </c>
      <c r="C10" s="2">
        <v>0</v>
      </c>
      <c r="D10" s="6">
        <f t="shared" si="0"/>
        <v>0</v>
      </c>
      <c r="E10" s="3"/>
      <c r="F10" s="2">
        <v>1</v>
      </c>
      <c r="G10" s="2">
        <v>0</v>
      </c>
      <c r="H10" s="6">
        <v>1</v>
      </c>
      <c r="I10" s="10"/>
      <c r="J10" s="2">
        <v>1</v>
      </c>
      <c r="K10" s="2">
        <v>2</v>
      </c>
      <c r="L10" s="6">
        <f>J10+K10</f>
        <v>3</v>
      </c>
    </row>
    <row r="11" spans="1:12" ht="12" customHeight="1">
      <c r="A11" s="48" t="s">
        <v>80</v>
      </c>
      <c r="B11" s="2">
        <v>0</v>
      </c>
      <c r="C11" s="2">
        <v>0</v>
      </c>
      <c r="D11" s="6">
        <f t="shared" si="0"/>
        <v>0</v>
      </c>
      <c r="E11" s="3"/>
      <c r="F11" s="2">
        <v>0</v>
      </c>
      <c r="G11" s="2">
        <v>0</v>
      </c>
      <c r="H11" s="6">
        <v>0</v>
      </c>
      <c r="I11" s="10"/>
      <c r="J11" s="2">
        <v>0</v>
      </c>
      <c r="K11" s="2">
        <v>0</v>
      </c>
      <c r="L11" s="6">
        <f aca="true" t="shared" si="1" ref="L11:L19">J11+K11</f>
        <v>0</v>
      </c>
    </row>
    <row r="12" spans="1:12" ht="12" customHeight="1">
      <c r="A12" s="48" t="s">
        <v>81</v>
      </c>
      <c r="B12" s="2">
        <v>0</v>
      </c>
      <c r="C12" s="2">
        <v>0</v>
      </c>
      <c r="D12" s="6">
        <f t="shared" si="0"/>
        <v>0</v>
      </c>
      <c r="E12" s="3"/>
      <c r="F12" s="2">
        <v>0</v>
      </c>
      <c r="G12" s="2">
        <v>0</v>
      </c>
      <c r="H12" s="6">
        <v>0</v>
      </c>
      <c r="I12" s="10"/>
      <c r="J12" s="2">
        <v>0</v>
      </c>
      <c r="K12" s="2">
        <v>1</v>
      </c>
      <c r="L12" s="6">
        <f t="shared" si="1"/>
        <v>1</v>
      </c>
    </row>
    <row r="13" spans="1:12" ht="12" customHeight="1">
      <c r="A13" s="48" t="s">
        <v>82</v>
      </c>
      <c r="B13" s="2">
        <v>0</v>
      </c>
      <c r="C13" s="2">
        <v>0</v>
      </c>
      <c r="D13" s="6">
        <f t="shared" si="0"/>
        <v>0</v>
      </c>
      <c r="E13" s="3"/>
      <c r="F13" s="2">
        <v>0</v>
      </c>
      <c r="G13" s="2">
        <v>0</v>
      </c>
      <c r="H13" s="6">
        <v>0</v>
      </c>
      <c r="I13" s="10"/>
      <c r="J13" s="2">
        <v>0</v>
      </c>
      <c r="K13" s="2">
        <v>0</v>
      </c>
      <c r="L13" s="6">
        <f t="shared" si="1"/>
        <v>0</v>
      </c>
    </row>
    <row r="14" spans="1:12" ht="12" customHeight="1">
      <c r="A14" s="48" t="s">
        <v>83</v>
      </c>
      <c r="B14" s="2">
        <v>0</v>
      </c>
      <c r="C14" s="2">
        <v>0</v>
      </c>
      <c r="D14" s="6">
        <f t="shared" si="0"/>
        <v>0</v>
      </c>
      <c r="E14" s="3"/>
      <c r="F14" s="2">
        <v>0</v>
      </c>
      <c r="G14" s="2">
        <v>0</v>
      </c>
      <c r="H14" s="6">
        <v>0</v>
      </c>
      <c r="I14" s="10"/>
      <c r="J14" s="2">
        <v>0</v>
      </c>
      <c r="K14" s="2">
        <v>0</v>
      </c>
      <c r="L14" s="6">
        <f t="shared" si="1"/>
        <v>0</v>
      </c>
    </row>
    <row r="15" spans="1:12" ht="12" customHeight="1">
      <c r="A15" s="48" t="s">
        <v>84</v>
      </c>
      <c r="B15" s="2">
        <v>0</v>
      </c>
      <c r="C15" s="2">
        <v>0</v>
      </c>
      <c r="D15" s="6">
        <f t="shared" si="0"/>
        <v>0</v>
      </c>
      <c r="E15" s="3"/>
      <c r="F15" s="2">
        <v>0</v>
      </c>
      <c r="G15" s="2">
        <v>0</v>
      </c>
      <c r="H15" s="6">
        <v>0</v>
      </c>
      <c r="I15" s="10"/>
      <c r="J15" s="2">
        <v>0</v>
      </c>
      <c r="K15" s="2">
        <v>0</v>
      </c>
      <c r="L15" s="6">
        <f t="shared" si="1"/>
        <v>0</v>
      </c>
    </row>
    <row r="16" spans="1:12" ht="12" customHeight="1">
      <c r="A16" s="48" t="s">
        <v>23</v>
      </c>
      <c r="B16" s="2">
        <v>0</v>
      </c>
      <c r="C16" s="2">
        <v>0</v>
      </c>
      <c r="D16" s="6">
        <f t="shared" si="0"/>
        <v>0</v>
      </c>
      <c r="E16" s="3"/>
      <c r="F16" s="2">
        <v>0</v>
      </c>
      <c r="G16" s="2">
        <v>0</v>
      </c>
      <c r="H16" s="6">
        <v>0</v>
      </c>
      <c r="I16" s="10"/>
      <c r="J16" s="2">
        <v>0</v>
      </c>
      <c r="K16" s="2">
        <v>0</v>
      </c>
      <c r="L16" s="6">
        <f t="shared" si="1"/>
        <v>0</v>
      </c>
    </row>
    <row r="17" spans="1:12" ht="12" customHeight="1">
      <c r="A17" s="48" t="s">
        <v>24</v>
      </c>
      <c r="B17" s="2">
        <v>0</v>
      </c>
      <c r="C17" s="2">
        <v>0</v>
      </c>
      <c r="D17" s="6">
        <f t="shared" si="0"/>
        <v>0</v>
      </c>
      <c r="E17" s="3"/>
      <c r="F17" s="2">
        <v>0</v>
      </c>
      <c r="G17" s="2">
        <v>0</v>
      </c>
      <c r="H17" s="6">
        <v>0</v>
      </c>
      <c r="I17" s="10"/>
      <c r="J17" s="2">
        <v>0</v>
      </c>
      <c r="K17" s="2">
        <v>0</v>
      </c>
      <c r="L17" s="6">
        <f t="shared" si="1"/>
        <v>0</v>
      </c>
    </row>
    <row r="18" spans="1:12" ht="12" customHeight="1">
      <c r="A18" s="48" t="s">
        <v>110</v>
      </c>
      <c r="B18" s="2">
        <v>0</v>
      </c>
      <c r="C18" s="2">
        <v>0</v>
      </c>
      <c r="D18" s="6">
        <f t="shared" si="0"/>
        <v>0</v>
      </c>
      <c r="E18" s="3"/>
      <c r="F18" s="2">
        <v>0</v>
      </c>
      <c r="G18" s="2">
        <v>0</v>
      </c>
      <c r="H18" s="6">
        <v>0</v>
      </c>
      <c r="I18" s="10"/>
      <c r="J18" s="2">
        <v>0</v>
      </c>
      <c r="K18" s="2">
        <v>0</v>
      </c>
      <c r="L18" s="6">
        <f t="shared" si="1"/>
        <v>0</v>
      </c>
    </row>
    <row r="19" spans="1:12" ht="12" customHeight="1">
      <c r="A19" s="48" t="s">
        <v>111</v>
      </c>
      <c r="B19" s="2">
        <v>0</v>
      </c>
      <c r="C19" s="2">
        <v>0</v>
      </c>
      <c r="D19" s="6">
        <v>0</v>
      </c>
      <c r="E19" s="3"/>
      <c r="F19" s="2">
        <v>0</v>
      </c>
      <c r="G19" s="2">
        <v>0</v>
      </c>
      <c r="H19" s="6">
        <v>0</v>
      </c>
      <c r="I19" s="10"/>
      <c r="J19" s="2">
        <v>0</v>
      </c>
      <c r="K19" s="2">
        <v>0</v>
      </c>
      <c r="L19" s="6">
        <f t="shared" si="1"/>
        <v>0</v>
      </c>
    </row>
    <row r="20" spans="1:12" ht="15.75" customHeight="1">
      <c r="A20" s="48" t="s">
        <v>8</v>
      </c>
      <c r="B20" s="2">
        <f>SUM(B7:B19)</f>
        <v>7</v>
      </c>
      <c r="C20" s="2">
        <f>SUM(C7:C19)</f>
        <v>5</v>
      </c>
      <c r="D20" s="3">
        <f>SUM(D7:D19)</f>
        <v>12</v>
      </c>
      <c r="E20" s="3"/>
      <c r="F20" s="3">
        <f>SUM(F7:F19)</f>
        <v>2</v>
      </c>
      <c r="G20" s="3">
        <f>SUM(G7:G19)</f>
        <v>7</v>
      </c>
      <c r="H20" s="3">
        <f>SUM(H7:H19)</f>
        <v>9</v>
      </c>
      <c r="I20" s="10"/>
      <c r="J20" s="3">
        <f>SUM(J7:J19)</f>
        <v>1</v>
      </c>
      <c r="K20" s="3">
        <f>SUM(K7:K19)</f>
        <v>3</v>
      </c>
      <c r="L20" s="3">
        <f>SUM(L7:L19)</f>
        <v>4</v>
      </c>
    </row>
    <row r="21" spans="1:12" ht="20.25" customHeight="1">
      <c r="A21" s="39" t="s">
        <v>14</v>
      </c>
      <c r="B21" s="10"/>
      <c r="C21" s="10"/>
      <c r="D21" s="10"/>
      <c r="E21" s="3"/>
      <c r="F21" s="3"/>
      <c r="G21" s="3"/>
      <c r="H21" s="3"/>
      <c r="I21" s="10"/>
      <c r="J21" s="3"/>
      <c r="K21" s="3"/>
      <c r="L21" s="3"/>
    </row>
    <row r="22" spans="1:12" ht="12" customHeight="1">
      <c r="A22" s="48" t="s">
        <v>79</v>
      </c>
      <c r="B22" s="3">
        <v>4191</v>
      </c>
      <c r="C22" s="3">
        <v>5875</v>
      </c>
      <c r="D22" s="6">
        <f>C22+B22</f>
        <v>10066</v>
      </c>
      <c r="E22" s="3"/>
      <c r="F22" s="3">
        <v>3935</v>
      </c>
      <c r="G22" s="3">
        <v>5507</v>
      </c>
      <c r="H22" s="6">
        <v>9442</v>
      </c>
      <c r="I22" s="10"/>
      <c r="J22" s="3">
        <v>3591</v>
      </c>
      <c r="K22" s="3">
        <v>4713</v>
      </c>
      <c r="L22" s="6">
        <f>J22+K22</f>
        <v>8304</v>
      </c>
    </row>
    <row r="23" spans="1:12" ht="12" customHeight="1">
      <c r="A23" s="48" t="s">
        <v>21</v>
      </c>
      <c r="B23" s="3">
        <v>5356</v>
      </c>
      <c r="C23" s="3">
        <v>8259</v>
      </c>
      <c r="D23" s="6">
        <f aca="true" t="shared" si="2" ref="D23:D34">C23+B23</f>
        <v>13615</v>
      </c>
      <c r="E23" s="3"/>
      <c r="F23" s="3">
        <v>4822</v>
      </c>
      <c r="G23" s="3">
        <v>7151</v>
      </c>
      <c r="H23" s="6">
        <v>11973</v>
      </c>
      <c r="I23" s="10"/>
      <c r="J23" s="3">
        <v>4604</v>
      </c>
      <c r="K23" s="3">
        <v>6536</v>
      </c>
      <c r="L23" s="6">
        <f aca="true" t="shared" si="3" ref="L23:L34">J23+K23</f>
        <v>11140</v>
      </c>
    </row>
    <row r="24" spans="1:12" ht="12" customHeight="1">
      <c r="A24" s="48" t="s">
        <v>22</v>
      </c>
      <c r="B24" s="3">
        <v>39690</v>
      </c>
      <c r="C24" s="3">
        <v>74916</v>
      </c>
      <c r="D24" s="6">
        <f t="shared" si="2"/>
        <v>114606</v>
      </c>
      <c r="E24" s="3"/>
      <c r="F24" s="3">
        <v>32165</v>
      </c>
      <c r="G24" s="3">
        <v>63038</v>
      </c>
      <c r="H24" s="6">
        <v>95203</v>
      </c>
      <c r="I24" s="10"/>
      <c r="J24" s="3">
        <v>22730</v>
      </c>
      <c r="K24" s="3">
        <v>46975</v>
      </c>
      <c r="L24" s="6">
        <f t="shared" si="3"/>
        <v>69705</v>
      </c>
    </row>
    <row r="25" spans="1:12" ht="12" customHeight="1">
      <c r="A25" s="48" t="s">
        <v>25</v>
      </c>
      <c r="B25" s="3">
        <v>28940</v>
      </c>
      <c r="C25" s="3">
        <v>51039</v>
      </c>
      <c r="D25" s="6">
        <f t="shared" si="2"/>
        <v>79979</v>
      </c>
      <c r="E25" s="3"/>
      <c r="F25" s="3">
        <v>28504</v>
      </c>
      <c r="G25" s="3">
        <v>49660</v>
      </c>
      <c r="H25" s="6">
        <v>78164</v>
      </c>
      <c r="I25" s="10"/>
      <c r="J25" s="3">
        <v>29866</v>
      </c>
      <c r="K25" s="3">
        <v>53232</v>
      </c>
      <c r="L25" s="6">
        <f t="shared" si="3"/>
        <v>83098</v>
      </c>
    </row>
    <row r="26" spans="1:12" ht="12" customHeight="1">
      <c r="A26" s="48" t="s">
        <v>80</v>
      </c>
      <c r="B26" s="3">
        <v>17977</v>
      </c>
      <c r="C26" s="3">
        <v>23282</v>
      </c>
      <c r="D26" s="6">
        <f t="shared" si="2"/>
        <v>41259</v>
      </c>
      <c r="E26" s="3"/>
      <c r="F26" s="3">
        <v>16647</v>
      </c>
      <c r="G26" s="3">
        <v>22124</v>
      </c>
      <c r="H26" s="6">
        <v>38771</v>
      </c>
      <c r="I26" s="10"/>
      <c r="J26" s="3">
        <v>14996</v>
      </c>
      <c r="K26" s="3">
        <v>21142</v>
      </c>
      <c r="L26" s="6">
        <f t="shared" si="3"/>
        <v>36138</v>
      </c>
    </row>
    <row r="27" spans="1:12" ht="12" customHeight="1">
      <c r="A27" s="48" t="s">
        <v>81</v>
      </c>
      <c r="B27" s="3">
        <v>14650</v>
      </c>
      <c r="C27" s="3">
        <v>17883</v>
      </c>
      <c r="D27" s="6">
        <f t="shared" si="2"/>
        <v>32533</v>
      </c>
      <c r="E27" s="3"/>
      <c r="F27" s="3">
        <v>13339</v>
      </c>
      <c r="G27" s="3">
        <v>16848</v>
      </c>
      <c r="H27" s="6">
        <v>30187</v>
      </c>
      <c r="I27" s="10"/>
      <c r="J27" s="3">
        <v>12176</v>
      </c>
      <c r="K27" s="3">
        <v>15950</v>
      </c>
      <c r="L27" s="6">
        <f t="shared" si="3"/>
        <v>28126</v>
      </c>
    </row>
    <row r="28" spans="1:12" ht="12" customHeight="1">
      <c r="A28" s="48" t="s">
        <v>82</v>
      </c>
      <c r="B28" s="3">
        <v>13873</v>
      </c>
      <c r="C28" s="3">
        <v>13544</v>
      </c>
      <c r="D28" s="6">
        <f t="shared" si="2"/>
        <v>27417</v>
      </c>
      <c r="E28" s="3"/>
      <c r="F28" s="3">
        <v>13068</v>
      </c>
      <c r="G28" s="3">
        <v>12829</v>
      </c>
      <c r="H28" s="6">
        <v>25897</v>
      </c>
      <c r="I28" s="10"/>
      <c r="J28" s="3">
        <v>11940</v>
      </c>
      <c r="K28" s="3">
        <v>12303</v>
      </c>
      <c r="L28" s="6">
        <f t="shared" si="3"/>
        <v>24243</v>
      </c>
    </row>
    <row r="29" spans="1:12" ht="12" customHeight="1">
      <c r="A29" s="48" t="s">
        <v>83</v>
      </c>
      <c r="B29" s="3">
        <v>9835</v>
      </c>
      <c r="C29" s="3">
        <v>9356</v>
      </c>
      <c r="D29" s="6">
        <f t="shared" si="2"/>
        <v>19191</v>
      </c>
      <c r="E29" s="3"/>
      <c r="F29" s="3">
        <v>9373</v>
      </c>
      <c r="G29" s="3">
        <v>8852</v>
      </c>
      <c r="H29" s="6">
        <v>18225</v>
      </c>
      <c r="I29" s="10"/>
      <c r="J29" s="3">
        <v>9016</v>
      </c>
      <c r="K29" s="3">
        <v>8404</v>
      </c>
      <c r="L29" s="6">
        <f t="shared" si="3"/>
        <v>17420</v>
      </c>
    </row>
    <row r="30" spans="1:12" ht="12" customHeight="1">
      <c r="A30" s="48" t="s">
        <v>84</v>
      </c>
      <c r="B30" s="3">
        <v>6579</v>
      </c>
      <c r="C30" s="3">
        <v>6526</v>
      </c>
      <c r="D30" s="6">
        <f t="shared" si="2"/>
        <v>13105</v>
      </c>
      <c r="E30" s="3"/>
      <c r="F30" s="3">
        <v>6347</v>
      </c>
      <c r="G30" s="3">
        <v>6266</v>
      </c>
      <c r="H30" s="6">
        <v>12613</v>
      </c>
      <c r="I30" s="10"/>
      <c r="J30" s="3">
        <v>6105</v>
      </c>
      <c r="K30" s="3">
        <v>6046</v>
      </c>
      <c r="L30" s="6">
        <f t="shared" si="3"/>
        <v>12151</v>
      </c>
    </row>
    <row r="31" spans="1:12" ht="12" customHeight="1">
      <c r="A31" s="48" t="s">
        <v>23</v>
      </c>
      <c r="B31" s="3">
        <v>12202</v>
      </c>
      <c r="C31" s="3">
        <v>12950</v>
      </c>
      <c r="D31" s="6">
        <f t="shared" si="2"/>
        <v>25152</v>
      </c>
      <c r="E31" s="3"/>
      <c r="F31" s="3">
        <v>11528</v>
      </c>
      <c r="G31" s="3">
        <v>12267</v>
      </c>
      <c r="H31" s="6">
        <v>23795</v>
      </c>
      <c r="I31" s="10"/>
      <c r="J31" s="3">
        <v>11213</v>
      </c>
      <c r="K31" s="3">
        <v>11929</v>
      </c>
      <c r="L31" s="6">
        <f t="shared" si="3"/>
        <v>23142</v>
      </c>
    </row>
    <row r="32" spans="1:12" ht="12" customHeight="1">
      <c r="A32" s="48" t="s">
        <v>24</v>
      </c>
      <c r="B32" s="3">
        <v>2082</v>
      </c>
      <c r="C32" s="3">
        <v>2540</v>
      </c>
      <c r="D32" s="6">
        <f t="shared" si="2"/>
        <v>4622</v>
      </c>
      <c r="E32" s="3"/>
      <c r="F32" s="3">
        <v>2023</v>
      </c>
      <c r="G32" s="3">
        <v>2418</v>
      </c>
      <c r="H32" s="6">
        <v>4441</v>
      </c>
      <c r="I32" s="10"/>
      <c r="J32" s="3">
        <v>1943</v>
      </c>
      <c r="K32" s="3">
        <v>2320</v>
      </c>
      <c r="L32" s="6">
        <f t="shared" si="3"/>
        <v>4263</v>
      </c>
    </row>
    <row r="33" spans="1:12" ht="12" customHeight="1">
      <c r="A33" s="48" t="s">
        <v>110</v>
      </c>
      <c r="B33" s="3">
        <v>478</v>
      </c>
      <c r="C33" s="3">
        <v>556</v>
      </c>
      <c r="D33" s="6">
        <f t="shared" si="2"/>
        <v>1034</v>
      </c>
      <c r="E33" s="3"/>
      <c r="F33" s="3">
        <v>452</v>
      </c>
      <c r="G33" s="3">
        <v>526</v>
      </c>
      <c r="H33" s="6">
        <v>978</v>
      </c>
      <c r="I33" s="10"/>
      <c r="J33" s="3">
        <v>450</v>
      </c>
      <c r="K33" s="3">
        <v>535</v>
      </c>
      <c r="L33" s="6">
        <f t="shared" si="3"/>
        <v>985</v>
      </c>
    </row>
    <row r="34" spans="1:12" ht="12" customHeight="1">
      <c r="A34" s="48" t="s">
        <v>85</v>
      </c>
      <c r="B34" s="3">
        <v>141</v>
      </c>
      <c r="C34" s="3">
        <v>130</v>
      </c>
      <c r="D34" s="6">
        <f t="shared" si="2"/>
        <v>271</v>
      </c>
      <c r="E34" s="3"/>
      <c r="F34" s="3">
        <v>137</v>
      </c>
      <c r="G34" s="3">
        <v>129</v>
      </c>
      <c r="H34" s="6">
        <v>266</v>
      </c>
      <c r="I34" s="10"/>
      <c r="J34" s="3">
        <v>146</v>
      </c>
      <c r="K34" s="3">
        <v>150</v>
      </c>
      <c r="L34" s="6">
        <f t="shared" si="3"/>
        <v>296</v>
      </c>
    </row>
    <row r="35" spans="1:13" ht="15.75" customHeight="1">
      <c r="A35" s="48" t="s">
        <v>8</v>
      </c>
      <c r="B35" s="3">
        <f>SUM(B22:B34)</f>
        <v>155994</v>
      </c>
      <c r="C35" s="3">
        <f>SUM(C22:C34)</f>
        <v>226856</v>
      </c>
      <c r="D35" s="3">
        <f>SUM(D22:D34)</f>
        <v>382850</v>
      </c>
      <c r="E35" s="3"/>
      <c r="F35" s="3">
        <f>SUM(F22:F34)</f>
        <v>142340</v>
      </c>
      <c r="G35" s="3">
        <f>SUM(G22:G34)</f>
        <v>207615</v>
      </c>
      <c r="H35" s="3">
        <f>SUM(H22:H34)</f>
        <v>349955</v>
      </c>
      <c r="I35" s="10"/>
      <c r="J35" s="3">
        <f>SUM(J22:J34)</f>
        <v>128776</v>
      </c>
      <c r="K35" s="3">
        <f>SUM(K22:K34)</f>
        <v>190235</v>
      </c>
      <c r="L35" s="3">
        <f>SUM(L22:L34)</f>
        <v>319011</v>
      </c>
      <c r="M35" s="7"/>
    </row>
    <row r="36" spans="1:12" ht="20.25" customHeight="1">
      <c r="A36" s="39" t="s">
        <v>19</v>
      </c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</row>
    <row r="37" spans="1:12" ht="12" customHeight="1">
      <c r="A37" s="48" t="s">
        <v>79</v>
      </c>
      <c r="B37" s="3">
        <f>B7+B22</f>
        <v>4191</v>
      </c>
      <c r="C37" s="3">
        <f>C7+C22</f>
        <v>5875</v>
      </c>
      <c r="D37" s="3">
        <f aca="true" t="shared" si="4" ref="D37:D49">C37+B37</f>
        <v>10066</v>
      </c>
      <c r="E37" s="3"/>
      <c r="F37" s="3">
        <f aca="true" t="shared" si="5" ref="F37:G49">F7+F22</f>
        <v>3935</v>
      </c>
      <c r="G37" s="3">
        <f t="shared" si="5"/>
        <v>5507</v>
      </c>
      <c r="H37" s="3">
        <f aca="true" t="shared" si="6" ref="H37:H48">G37+F37</f>
        <v>9442</v>
      </c>
      <c r="I37" s="10"/>
      <c r="J37" s="3">
        <f aca="true" t="shared" si="7" ref="J37:K49">J7+J22</f>
        <v>3591</v>
      </c>
      <c r="K37" s="3">
        <f t="shared" si="7"/>
        <v>4713</v>
      </c>
      <c r="L37" s="6">
        <f>J37+K37</f>
        <v>8304</v>
      </c>
    </row>
    <row r="38" spans="1:12" ht="12" customHeight="1">
      <c r="A38" s="48" t="s">
        <v>21</v>
      </c>
      <c r="B38" s="3">
        <f aca="true" t="shared" si="8" ref="B38:C49">B8+B23</f>
        <v>5356</v>
      </c>
      <c r="C38" s="3">
        <f t="shared" si="8"/>
        <v>8259</v>
      </c>
      <c r="D38" s="3">
        <f t="shared" si="4"/>
        <v>13615</v>
      </c>
      <c r="E38" s="3"/>
      <c r="F38" s="3">
        <f t="shared" si="5"/>
        <v>4822</v>
      </c>
      <c r="G38" s="3">
        <f t="shared" si="5"/>
        <v>7151</v>
      </c>
      <c r="H38" s="3">
        <f t="shared" si="6"/>
        <v>11973</v>
      </c>
      <c r="I38" s="10"/>
      <c r="J38" s="3">
        <f t="shared" si="7"/>
        <v>4604</v>
      </c>
      <c r="K38" s="3">
        <f t="shared" si="7"/>
        <v>6536</v>
      </c>
      <c r="L38" s="6">
        <f aca="true" t="shared" si="9" ref="L38:L49">J38+K38</f>
        <v>11140</v>
      </c>
    </row>
    <row r="39" spans="1:12" ht="12" customHeight="1">
      <c r="A39" s="48" t="s">
        <v>22</v>
      </c>
      <c r="B39" s="3">
        <f t="shared" si="8"/>
        <v>39697</v>
      </c>
      <c r="C39" s="3">
        <f t="shared" si="8"/>
        <v>74921</v>
      </c>
      <c r="D39" s="3">
        <f t="shared" si="4"/>
        <v>114618</v>
      </c>
      <c r="E39" s="3"/>
      <c r="F39" s="3">
        <f t="shared" si="5"/>
        <v>32166</v>
      </c>
      <c r="G39" s="3">
        <f t="shared" si="5"/>
        <v>63045</v>
      </c>
      <c r="H39" s="3">
        <f t="shared" si="6"/>
        <v>95211</v>
      </c>
      <c r="I39" s="10"/>
      <c r="J39" s="3">
        <f t="shared" si="7"/>
        <v>22730</v>
      </c>
      <c r="K39" s="3">
        <f t="shared" si="7"/>
        <v>46975</v>
      </c>
      <c r="L39" s="6">
        <f t="shared" si="9"/>
        <v>69705</v>
      </c>
    </row>
    <row r="40" spans="1:12" ht="12" customHeight="1">
      <c r="A40" s="48" t="s">
        <v>25</v>
      </c>
      <c r="B40" s="3">
        <f t="shared" si="8"/>
        <v>28940</v>
      </c>
      <c r="C40" s="3">
        <f t="shared" si="8"/>
        <v>51039</v>
      </c>
      <c r="D40" s="3">
        <f t="shared" si="4"/>
        <v>79979</v>
      </c>
      <c r="E40" s="3"/>
      <c r="F40" s="3">
        <f t="shared" si="5"/>
        <v>28505</v>
      </c>
      <c r="G40" s="3">
        <f t="shared" si="5"/>
        <v>49660</v>
      </c>
      <c r="H40" s="3">
        <f t="shared" si="6"/>
        <v>78165</v>
      </c>
      <c r="I40" s="10"/>
      <c r="J40" s="3">
        <f t="shared" si="7"/>
        <v>29867</v>
      </c>
      <c r="K40" s="3">
        <f t="shared" si="7"/>
        <v>53234</v>
      </c>
      <c r="L40" s="6">
        <f t="shared" si="9"/>
        <v>83101</v>
      </c>
    </row>
    <row r="41" spans="1:12" ht="12" customHeight="1">
      <c r="A41" s="48" t="s">
        <v>80</v>
      </c>
      <c r="B41" s="3">
        <f t="shared" si="8"/>
        <v>17977</v>
      </c>
      <c r="C41" s="3">
        <f t="shared" si="8"/>
        <v>23282</v>
      </c>
      <c r="D41" s="3">
        <f t="shared" si="4"/>
        <v>41259</v>
      </c>
      <c r="E41" s="3"/>
      <c r="F41" s="3">
        <f t="shared" si="5"/>
        <v>16647</v>
      </c>
      <c r="G41" s="3">
        <f t="shared" si="5"/>
        <v>22124</v>
      </c>
      <c r="H41" s="3">
        <f t="shared" si="6"/>
        <v>38771</v>
      </c>
      <c r="I41" s="10"/>
      <c r="J41" s="3">
        <f t="shared" si="7"/>
        <v>14996</v>
      </c>
      <c r="K41" s="3">
        <f t="shared" si="7"/>
        <v>21142</v>
      </c>
      <c r="L41" s="6">
        <f t="shared" si="9"/>
        <v>36138</v>
      </c>
    </row>
    <row r="42" spans="1:12" ht="12" customHeight="1">
      <c r="A42" s="48" t="s">
        <v>81</v>
      </c>
      <c r="B42" s="3">
        <f t="shared" si="8"/>
        <v>14650</v>
      </c>
      <c r="C42" s="3">
        <f t="shared" si="8"/>
        <v>17883</v>
      </c>
      <c r="D42" s="3">
        <f t="shared" si="4"/>
        <v>32533</v>
      </c>
      <c r="E42" s="3"/>
      <c r="F42" s="3">
        <f t="shared" si="5"/>
        <v>13339</v>
      </c>
      <c r="G42" s="3">
        <f t="shared" si="5"/>
        <v>16848</v>
      </c>
      <c r="H42" s="3">
        <f t="shared" si="6"/>
        <v>30187</v>
      </c>
      <c r="I42" s="10"/>
      <c r="J42" s="3">
        <f t="shared" si="7"/>
        <v>12176</v>
      </c>
      <c r="K42" s="3">
        <f t="shared" si="7"/>
        <v>15951</v>
      </c>
      <c r="L42" s="6">
        <f t="shared" si="9"/>
        <v>28127</v>
      </c>
    </row>
    <row r="43" spans="1:12" ht="12" customHeight="1">
      <c r="A43" s="48" t="s">
        <v>82</v>
      </c>
      <c r="B43" s="3">
        <f t="shared" si="8"/>
        <v>13873</v>
      </c>
      <c r="C43" s="3">
        <f t="shared" si="8"/>
        <v>13544</v>
      </c>
      <c r="D43" s="3">
        <f t="shared" si="4"/>
        <v>27417</v>
      </c>
      <c r="E43" s="3"/>
      <c r="F43" s="3">
        <f t="shared" si="5"/>
        <v>13068</v>
      </c>
      <c r="G43" s="3">
        <f t="shared" si="5"/>
        <v>12829</v>
      </c>
      <c r="H43" s="3">
        <f t="shared" si="6"/>
        <v>25897</v>
      </c>
      <c r="I43" s="10"/>
      <c r="J43" s="3">
        <f t="shared" si="7"/>
        <v>11940</v>
      </c>
      <c r="K43" s="3">
        <f t="shared" si="7"/>
        <v>12303</v>
      </c>
      <c r="L43" s="6">
        <f t="shared" si="9"/>
        <v>24243</v>
      </c>
    </row>
    <row r="44" spans="1:12" ht="12" customHeight="1">
      <c r="A44" s="48" t="s">
        <v>83</v>
      </c>
      <c r="B44" s="3">
        <f t="shared" si="8"/>
        <v>9835</v>
      </c>
      <c r="C44" s="3">
        <f t="shared" si="8"/>
        <v>9356</v>
      </c>
      <c r="D44" s="3">
        <f t="shared" si="4"/>
        <v>19191</v>
      </c>
      <c r="E44" s="3"/>
      <c r="F44" s="3">
        <f t="shared" si="5"/>
        <v>9373</v>
      </c>
      <c r="G44" s="3">
        <f t="shared" si="5"/>
        <v>8852</v>
      </c>
      <c r="H44" s="3">
        <f t="shared" si="6"/>
        <v>18225</v>
      </c>
      <c r="I44" s="10"/>
      <c r="J44" s="3">
        <f t="shared" si="7"/>
        <v>9016</v>
      </c>
      <c r="K44" s="3">
        <f t="shared" si="7"/>
        <v>8404</v>
      </c>
      <c r="L44" s="6">
        <f t="shared" si="9"/>
        <v>17420</v>
      </c>
    </row>
    <row r="45" spans="1:12" ht="12" customHeight="1">
      <c r="A45" s="48" t="s">
        <v>84</v>
      </c>
      <c r="B45" s="3">
        <f t="shared" si="8"/>
        <v>6579</v>
      </c>
      <c r="C45" s="3">
        <f t="shared" si="8"/>
        <v>6526</v>
      </c>
      <c r="D45" s="3">
        <f t="shared" si="4"/>
        <v>13105</v>
      </c>
      <c r="E45" s="3"/>
      <c r="F45" s="3">
        <f t="shared" si="5"/>
        <v>6347</v>
      </c>
      <c r="G45" s="3">
        <f t="shared" si="5"/>
        <v>6266</v>
      </c>
      <c r="H45" s="3">
        <f t="shared" si="6"/>
        <v>12613</v>
      </c>
      <c r="I45" s="10"/>
      <c r="J45" s="3">
        <f t="shared" si="7"/>
        <v>6105</v>
      </c>
      <c r="K45" s="3">
        <f t="shared" si="7"/>
        <v>6046</v>
      </c>
      <c r="L45" s="6">
        <f t="shared" si="9"/>
        <v>12151</v>
      </c>
    </row>
    <row r="46" spans="1:12" ht="12" customHeight="1">
      <c r="A46" s="48" t="s">
        <v>23</v>
      </c>
      <c r="B46" s="3">
        <f t="shared" si="8"/>
        <v>12202</v>
      </c>
      <c r="C46" s="3">
        <f t="shared" si="8"/>
        <v>12950</v>
      </c>
      <c r="D46" s="3">
        <f t="shared" si="4"/>
        <v>25152</v>
      </c>
      <c r="E46" s="3"/>
      <c r="F46" s="3">
        <f t="shared" si="5"/>
        <v>11528</v>
      </c>
      <c r="G46" s="3">
        <f t="shared" si="5"/>
        <v>12267</v>
      </c>
      <c r="H46" s="3">
        <f t="shared" si="6"/>
        <v>23795</v>
      </c>
      <c r="I46" s="10"/>
      <c r="J46" s="3">
        <f t="shared" si="7"/>
        <v>11213</v>
      </c>
      <c r="K46" s="3">
        <f t="shared" si="7"/>
        <v>11929</v>
      </c>
      <c r="L46" s="6">
        <f t="shared" si="9"/>
        <v>23142</v>
      </c>
    </row>
    <row r="47" spans="1:12" ht="12" customHeight="1">
      <c r="A47" s="48" t="s">
        <v>24</v>
      </c>
      <c r="B47" s="3">
        <f t="shared" si="8"/>
        <v>2082</v>
      </c>
      <c r="C47" s="3">
        <f t="shared" si="8"/>
        <v>2540</v>
      </c>
      <c r="D47" s="3">
        <f t="shared" si="4"/>
        <v>4622</v>
      </c>
      <c r="E47" s="3"/>
      <c r="F47" s="3">
        <f t="shared" si="5"/>
        <v>2023</v>
      </c>
      <c r="G47" s="3">
        <f t="shared" si="5"/>
        <v>2418</v>
      </c>
      <c r="H47" s="3">
        <f t="shared" si="6"/>
        <v>4441</v>
      </c>
      <c r="I47" s="10"/>
      <c r="J47" s="3">
        <f t="shared" si="7"/>
        <v>1943</v>
      </c>
      <c r="K47" s="3">
        <f t="shared" si="7"/>
        <v>2320</v>
      </c>
      <c r="L47" s="6">
        <f t="shared" si="9"/>
        <v>4263</v>
      </c>
    </row>
    <row r="48" spans="1:12" ht="12" customHeight="1">
      <c r="A48" s="48" t="s">
        <v>110</v>
      </c>
      <c r="B48" s="3">
        <f t="shared" si="8"/>
        <v>478</v>
      </c>
      <c r="C48" s="3">
        <f t="shared" si="8"/>
        <v>556</v>
      </c>
      <c r="D48" s="3">
        <f t="shared" si="4"/>
        <v>1034</v>
      </c>
      <c r="E48" s="3"/>
      <c r="F48" s="3">
        <f t="shared" si="5"/>
        <v>452</v>
      </c>
      <c r="G48" s="3">
        <f t="shared" si="5"/>
        <v>526</v>
      </c>
      <c r="H48" s="3">
        <f t="shared" si="6"/>
        <v>978</v>
      </c>
      <c r="I48" s="10"/>
      <c r="J48" s="3">
        <f t="shared" si="7"/>
        <v>450</v>
      </c>
      <c r="K48" s="3">
        <f t="shared" si="7"/>
        <v>535</v>
      </c>
      <c r="L48" s="6">
        <f t="shared" si="9"/>
        <v>985</v>
      </c>
    </row>
    <row r="49" spans="1:12" ht="12" customHeight="1">
      <c r="A49" s="48" t="s">
        <v>85</v>
      </c>
      <c r="B49" s="3">
        <f t="shared" si="8"/>
        <v>141</v>
      </c>
      <c r="C49" s="3">
        <f t="shared" si="8"/>
        <v>130</v>
      </c>
      <c r="D49" s="3">
        <f t="shared" si="4"/>
        <v>271</v>
      </c>
      <c r="E49" s="3"/>
      <c r="F49" s="3">
        <f t="shared" si="5"/>
        <v>137</v>
      </c>
      <c r="G49" s="3">
        <f t="shared" si="5"/>
        <v>129</v>
      </c>
      <c r="H49" s="3">
        <f>H19+H34</f>
        <v>266</v>
      </c>
      <c r="I49" s="10"/>
      <c r="J49" s="3">
        <f t="shared" si="7"/>
        <v>146</v>
      </c>
      <c r="K49" s="3">
        <f t="shared" si="7"/>
        <v>150</v>
      </c>
      <c r="L49" s="6">
        <f t="shared" si="9"/>
        <v>296</v>
      </c>
    </row>
    <row r="50" spans="1:13" ht="15.75" customHeight="1">
      <c r="A50" s="49" t="s">
        <v>8</v>
      </c>
      <c r="B50" s="38">
        <f>SUM(B37:B49)</f>
        <v>156001</v>
      </c>
      <c r="C50" s="38">
        <f>SUM(C37:C49)</f>
        <v>226861</v>
      </c>
      <c r="D50" s="38">
        <f>SUM(D37:D49)</f>
        <v>382862</v>
      </c>
      <c r="E50" s="38"/>
      <c r="F50" s="38">
        <f>SUM(F37:F49)</f>
        <v>142342</v>
      </c>
      <c r="G50" s="38">
        <f>SUM(G37:G49)</f>
        <v>207622</v>
      </c>
      <c r="H50" s="38">
        <f>SUM(H37:H49)</f>
        <v>349964</v>
      </c>
      <c r="I50" s="14"/>
      <c r="J50" s="38">
        <f>SUM(J37:J49)</f>
        <v>128777</v>
      </c>
      <c r="K50" s="38">
        <f>SUM(K37:K49)</f>
        <v>190238</v>
      </c>
      <c r="L50" s="38">
        <f>SUM(L37:L49)</f>
        <v>319015</v>
      </c>
      <c r="M50" s="7"/>
    </row>
    <row r="51" ht="24" customHeight="1"/>
    <row r="58" ht="15" customHeight="1"/>
  </sheetData>
  <mergeCells count="3">
    <mergeCell ref="A1:L1"/>
    <mergeCell ref="A3:L3"/>
    <mergeCell ref="A2:L2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F14" sqref="F14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1.7109375" style="0" customWidth="1"/>
    <col min="4" max="4" width="4.00390625" style="0" customWidth="1"/>
    <col min="5" max="7" width="4.7109375" style="0" customWidth="1"/>
    <col min="8" max="8" width="4.140625" style="0" customWidth="1"/>
    <col min="9" max="9" width="1.7109375" style="0" customWidth="1"/>
    <col min="10" max="10" width="6.28125" style="0" customWidth="1"/>
    <col min="11" max="11" width="1.7109375" style="0" customWidth="1"/>
    <col min="12" max="12" width="3.421875" style="0" customWidth="1"/>
    <col min="13" max="14" width="6.28125" style="0" customWidth="1"/>
    <col min="15" max="16" width="5.7109375" style="0" customWidth="1"/>
  </cols>
  <sheetData>
    <row r="1" spans="1:16" ht="27" customHeight="1">
      <c r="A1" s="111" t="s">
        <v>136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 customHeight="1">
      <c r="A2" s="111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5.5" customHeight="1">
      <c r="A3" s="112" t="s">
        <v>137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.75" customHeight="1">
      <c r="A4" s="42" t="s">
        <v>67</v>
      </c>
      <c r="B4" s="50" t="s">
        <v>138</v>
      </c>
      <c r="C4" s="21"/>
      <c r="D4" s="21"/>
      <c r="E4" s="21"/>
      <c r="F4" s="21"/>
      <c r="G4" s="21"/>
      <c r="H4" s="21"/>
      <c r="I4" s="22"/>
      <c r="J4" s="50" t="s">
        <v>14</v>
      </c>
      <c r="K4" s="21"/>
      <c r="L4" s="21"/>
      <c r="M4" s="21"/>
      <c r="N4" s="50"/>
      <c r="O4" s="21"/>
      <c r="P4" s="21"/>
    </row>
    <row r="5" spans="1:16" ht="15.75" customHeight="1">
      <c r="A5" s="29"/>
      <c r="B5" s="51" t="s">
        <v>31</v>
      </c>
      <c r="C5" s="52"/>
      <c r="D5" s="46" t="s">
        <v>16</v>
      </c>
      <c r="E5" s="46"/>
      <c r="F5" s="46"/>
      <c r="G5" s="46"/>
      <c r="H5" s="46"/>
      <c r="I5" s="4"/>
      <c r="J5" s="53" t="s">
        <v>31</v>
      </c>
      <c r="K5" s="4"/>
      <c r="L5" s="41" t="s">
        <v>16</v>
      </c>
      <c r="M5" s="41"/>
      <c r="N5" s="41"/>
      <c r="O5" s="41"/>
      <c r="P5" s="41"/>
    </row>
    <row r="6" spans="1:16" ht="15.75" customHeight="1">
      <c r="A6" s="24"/>
      <c r="B6" s="35" t="s">
        <v>109</v>
      </c>
      <c r="C6" s="41"/>
      <c r="D6" s="35">
        <v>-29</v>
      </c>
      <c r="E6" s="35" t="s">
        <v>104</v>
      </c>
      <c r="F6" s="35" t="s">
        <v>105</v>
      </c>
      <c r="G6" s="35" t="s">
        <v>106</v>
      </c>
      <c r="H6" s="35" t="s">
        <v>107</v>
      </c>
      <c r="I6" s="41"/>
      <c r="J6" s="35" t="s">
        <v>109</v>
      </c>
      <c r="K6" s="41"/>
      <c r="L6" s="35">
        <v>-29</v>
      </c>
      <c r="M6" s="35" t="s">
        <v>104</v>
      </c>
      <c r="N6" s="35" t="s">
        <v>105</v>
      </c>
      <c r="O6" s="35" t="s">
        <v>106</v>
      </c>
      <c r="P6" s="35" t="s">
        <v>107</v>
      </c>
    </row>
    <row r="7" spans="1:16" ht="20.25" customHeight="1">
      <c r="A7" s="62" t="s">
        <v>119</v>
      </c>
      <c r="B7" s="2">
        <f>D7+E7+F7+G7+H7</f>
        <v>0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/>
      <c r="J7" s="3">
        <f>L7+M7+N7+O7+P7</f>
        <v>7187</v>
      </c>
      <c r="K7" s="3"/>
      <c r="L7" s="3">
        <v>0</v>
      </c>
      <c r="M7" s="3">
        <v>403</v>
      </c>
      <c r="N7" s="3">
        <v>1635</v>
      </c>
      <c r="O7" s="3">
        <v>1797</v>
      </c>
      <c r="P7" s="3">
        <v>3352</v>
      </c>
    </row>
    <row r="8" spans="1:16" ht="12.75">
      <c r="A8" s="48" t="s">
        <v>79</v>
      </c>
      <c r="B8" s="2">
        <f aca="true" t="shared" si="0" ref="B8:B22">D8+E8+F8+G8+H8</f>
        <v>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/>
      <c r="J8" s="3">
        <f aca="true" t="shared" si="1" ref="J8:J22">L8+M8+N8+O8+P8</f>
        <v>8304</v>
      </c>
      <c r="K8" s="3"/>
      <c r="L8" s="3">
        <v>0</v>
      </c>
      <c r="M8" s="3">
        <v>702</v>
      </c>
      <c r="N8" s="3">
        <v>3917</v>
      </c>
      <c r="O8" s="3">
        <v>3088</v>
      </c>
      <c r="P8" s="3">
        <v>597</v>
      </c>
    </row>
    <row r="9" spans="1:16" ht="12.75">
      <c r="A9" s="48" t="s">
        <v>21</v>
      </c>
      <c r="B9" s="2">
        <f t="shared" si="0"/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3">
        <f t="shared" si="1"/>
        <v>11140</v>
      </c>
      <c r="K9" s="3"/>
      <c r="L9" s="3">
        <v>0</v>
      </c>
      <c r="M9" s="3">
        <v>358</v>
      </c>
      <c r="N9" s="3">
        <v>2167</v>
      </c>
      <c r="O9" s="3">
        <v>6882</v>
      </c>
      <c r="P9" s="3">
        <v>1733</v>
      </c>
    </row>
    <row r="10" spans="1:16" ht="12.75">
      <c r="A10" s="48" t="s">
        <v>22</v>
      </c>
      <c r="B10" s="2">
        <f t="shared" si="0"/>
        <v>0</v>
      </c>
      <c r="C10" s="3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3">
        <f t="shared" si="1"/>
        <v>69705</v>
      </c>
      <c r="K10" s="3"/>
      <c r="L10" s="3">
        <v>0</v>
      </c>
      <c r="M10" s="3">
        <v>746</v>
      </c>
      <c r="N10" s="3">
        <v>50125</v>
      </c>
      <c r="O10" s="3">
        <v>16483</v>
      </c>
      <c r="P10" s="3">
        <v>2351</v>
      </c>
    </row>
    <row r="11" spans="1:16" ht="12.75">
      <c r="A11" s="48" t="s">
        <v>25</v>
      </c>
      <c r="B11" s="2">
        <f t="shared" si="0"/>
        <v>3</v>
      </c>
      <c r="C11" s="2"/>
      <c r="D11" s="2">
        <v>0</v>
      </c>
      <c r="E11" s="2">
        <v>2</v>
      </c>
      <c r="F11" s="2">
        <v>1</v>
      </c>
      <c r="G11" s="2">
        <v>0</v>
      </c>
      <c r="H11" s="2">
        <v>0</v>
      </c>
      <c r="I11" s="2"/>
      <c r="J11" s="3">
        <f t="shared" si="1"/>
        <v>83098</v>
      </c>
      <c r="K11" s="3"/>
      <c r="L11" s="3">
        <v>0</v>
      </c>
      <c r="M11" s="3">
        <v>12844</v>
      </c>
      <c r="N11" s="3">
        <v>57495</v>
      </c>
      <c r="O11" s="3">
        <v>11215</v>
      </c>
      <c r="P11" s="3">
        <v>1544</v>
      </c>
    </row>
    <row r="12" spans="1:16" ht="12.75">
      <c r="A12" s="48" t="s">
        <v>80</v>
      </c>
      <c r="B12" s="2">
        <f t="shared" si="0"/>
        <v>0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3">
        <f t="shared" si="1"/>
        <v>36138</v>
      </c>
      <c r="K12" s="3"/>
      <c r="L12" s="3">
        <v>0</v>
      </c>
      <c r="M12" s="3">
        <v>694</v>
      </c>
      <c r="N12" s="3">
        <v>27529</v>
      </c>
      <c r="O12" s="3">
        <v>7014</v>
      </c>
      <c r="P12" s="3">
        <v>901</v>
      </c>
    </row>
    <row r="13" spans="1:16" ht="12.75">
      <c r="A13" s="48" t="s">
        <v>81</v>
      </c>
      <c r="B13" s="2">
        <f t="shared" si="0"/>
        <v>1</v>
      </c>
      <c r="C13" s="2"/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/>
      <c r="J13" s="3">
        <f t="shared" si="1"/>
        <v>28126</v>
      </c>
      <c r="K13" s="3"/>
      <c r="L13" s="3">
        <v>0</v>
      </c>
      <c r="M13" s="3">
        <v>128</v>
      </c>
      <c r="N13" s="3">
        <v>21606</v>
      </c>
      <c r="O13" s="3">
        <v>5722</v>
      </c>
      <c r="P13" s="3">
        <v>670</v>
      </c>
    </row>
    <row r="14" spans="1:16" ht="12.75">
      <c r="A14" s="48" t="s">
        <v>82</v>
      </c>
      <c r="B14" s="2">
        <f t="shared" si="0"/>
        <v>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3">
        <f t="shared" si="1"/>
        <v>24243</v>
      </c>
      <c r="K14" s="3"/>
      <c r="L14" s="3">
        <v>0</v>
      </c>
      <c r="M14" s="3">
        <v>40</v>
      </c>
      <c r="N14" s="3">
        <v>19131</v>
      </c>
      <c r="O14" s="3">
        <v>4505</v>
      </c>
      <c r="P14" s="3">
        <v>567</v>
      </c>
    </row>
    <row r="15" spans="1:16" ht="12.75">
      <c r="A15" s="48" t="s">
        <v>83</v>
      </c>
      <c r="B15" s="2">
        <f t="shared" si="0"/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3">
        <f t="shared" si="1"/>
        <v>17420</v>
      </c>
      <c r="K15" s="3"/>
      <c r="L15" s="3">
        <v>0</v>
      </c>
      <c r="M15" s="3">
        <v>13</v>
      </c>
      <c r="N15" s="3">
        <v>13194</v>
      </c>
      <c r="O15" s="3">
        <v>3731</v>
      </c>
      <c r="P15" s="2">
        <v>482</v>
      </c>
    </row>
    <row r="16" spans="1:16" ht="12.75">
      <c r="A16" s="48" t="s">
        <v>84</v>
      </c>
      <c r="B16" s="2">
        <f t="shared" si="0"/>
        <v>0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3">
        <f t="shared" si="1"/>
        <v>12151</v>
      </c>
      <c r="K16" s="3"/>
      <c r="L16" s="3">
        <v>0</v>
      </c>
      <c r="M16" s="3">
        <v>3</v>
      </c>
      <c r="N16" s="3">
        <v>8768</v>
      </c>
      <c r="O16" s="3">
        <v>3033</v>
      </c>
      <c r="P16" s="2">
        <v>347</v>
      </c>
    </row>
    <row r="17" spans="1:16" ht="12.75">
      <c r="A17" s="48" t="s">
        <v>23</v>
      </c>
      <c r="B17" s="2">
        <f t="shared" si="0"/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3">
        <f t="shared" si="1"/>
        <v>23142</v>
      </c>
      <c r="K17" s="3"/>
      <c r="L17" s="3">
        <v>0</v>
      </c>
      <c r="M17" s="3">
        <v>3</v>
      </c>
      <c r="N17" s="3">
        <v>14227</v>
      </c>
      <c r="O17" s="3">
        <v>7784</v>
      </c>
      <c r="P17" s="2">
        <v>1128</v>
      </c>
    </row>
    <row r="18" spans="1:16" ht="12.75">
      <c r="A18" s="48" t="s">
        <v>24</v>
      </c>
      <c r="B18" s="2">
        <f t="shared" si="0"/>
        <v>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  <c r="J18" s="3">
        <f t="shared" si="1"/>
        <v>4263</v>
      </c>
      <c r="K18" s="3"/>
      <c r="L18" s="3">
        <v>0</v>
      </c>
      <c r="M18" s="3">
        <v>0</v>
      </c>
      <c r="N18" s="3">
        <v>1352</v>
      </c>
      <c r="O18" s="3">
        <v>2386</v>
      </c>
      <c r="P18" s="2">
        <v>525</v>
      </c>
    </row>
    <row r="19" spans="1:16" ht="12.75">
      <c r="A19" s="48" t="s">
        <v>110</v>
      </c>
      <c r="B19" s="2">
        <f t="shared" si="0"/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3">
        <f t="shared" si="1"/>
        <v>985</v>
      </c>
      <c r="K19" s="3"/>
      <c r="L19" s="3">
        <v>0</v>
      </c>
      <c r="M19" s="3">
        <v>0</v>
      </c>
      <c r="N19" s="3">
        <v>154</v>
      </c>
      <c r="O19" s="3">
        <v>661</v>
      </c>
      <c r="P19" s="2">
        <v>170</v>
      </c>
    </row>
    <row r="20" spans="1:16" ht="12.75">
      <c r="A20" s="48" t="s">
        <v>85</v>
      </c>
      <c r="B20" s="2">
        <f t="shared" si="0"/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  <c r="J20" s="3">
        <f t="shared" si="1"/>
        <v>296</v>
      </c>
      <c r="K20" s="3"/>
      <c r="L20" s="3">
        <v>0</v>
      </c>
      <c r="M20" s="3">
        <v>0</v>
      </c>
      <c r="N20" s="3">
        <v>21</v>
      </c>
      <c r="O20" s="3">
        <v>212</v>
      </c>
      <c r="P20" s="2">
        <v>63</v>
      </c>
    </row>
    <row r="21" spans="1:16" ht="12.75">
      <c r="A21" s="48" t="s">
        <v>86</v>
      </c>
      <c r="B21" s="2">
        <f t="shared" si="0"/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/>
      <c r="J21" s="3">
        <f t="shared" si="1"/>
        <v>0</v>
      </c>
      <c r="K21" s="3"/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5" customHeight="1">
      <c r="A22" s="49" t="s">
        <v>8</v>
      </c>
      <c r="B22" s="41">
        <f t="shared" si="0"/>
        <v>4</v>
      </c>
      <c r="C22" s="38"/>
      <c r="D22" s="38">
        <f>SUM(D7:D21)</f>
        <v>0</v>
      </c>
      <c r="E22" s="41">
        <f>SUM(E7:E21)</f>
        <v>2</v>
      </c>
      <c r="F22" s="41">
        <f>SUM(F7:F21)</f>
        <v>2</v>
      </c>
      <c r="G22" s="41">
        <f>SUM(G7:G21)</f>
        <v>0</v>
      </c>
      <c r="H22" s="41">
        <f>SUM(H7:H21)</f>
        <v>0</v>
      </c>
      <c r="I22" s="41"/>
      <c r="J22" s="38">
        <f t="shared" si="1"/>
        <v>326198</v>
      </c>
      <c r="K22" s="38"/>
      <c r="L22" s="38">
        <f>SUM(L7:L21)</f>
        <v>0</v>
      </c>
      <c r="M22" s="38">
        <f>SUM(M7:M21)</f>
        <v>15934</v>
      </c>
      <c r="N22" s="38">
        <f>SUM(N7:N21)</f>
        <v>221321</v>
      </c>
      <c r="O22" s="38">
        <f>SUM(O7:O21)</f>
        <v>74513</v>
      </c>
      <c r="P22" s="38">
        <f>SUM(P7:P21)</f>
        <v>14430</v>
      </c>
    </row>
    <row r="23" spans="1:16" ht="24" customHeight="1">
      <c r="A23" s="18"/>
      <c r="B23" s="4"/>
      <c r="C23" s="6"/>
      <c r="D23" s="6"/>
      <c r="E23" s="4"/>
      <c r="F23" s="4"/>
      <c r="G23" s="4"/>
      <c r="H23" s="4"/>
      <c r="I23" s="4"/>
      <c r="J23" s="6"/>
      <c r="K23" s="6"/>
      <c r="L23" s="6"/>
      <c r="M23" s="6"/>
      <c r="N23" s="6"/>
      <c r="O23" s="6"/>
      <c r="P23" s="6"/>
    </row>
    <row r="24" spans="1:16" ht="29.25" customHeight="1">
      <c r="A24" s="96" t="s">
        <v>112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</sheetData>
  <mergeCells count="4">
    <mergeCell ref="A24:P24"/>
    <mergeCell ref="A1:P1"/>
    <mergeCell ref="A3:P3"/>
    <mergeCell ref="A2:P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6" sqref="C26"/>
    </sheetView>
  </sheetViews>
  <sheetFormatPr defaultColWidth="9.140625" defaultRowHeight="12.75"/>
  <cols>
    <col min="1" max="1" width="21.421875" style="0" customWidth="1"/>
    <col min="2" max="2" width="7.57421875" style="0" customWidth="1"/>
    <col min="3" max="3" width="12.8515625" style="0" customWidth="1"/>
    <col min="4" max="4" width="12.28125" style="0" customWidth="1"/>
  </cols>
  <sheetData>
    <row r="1" spans="1:4" ht="27" customHeight="1">
      <c r="A1" s="111" t="s">
        <v>147</v>
      </c>
      <c r="B1" s="113"/>
      <c r="C1" s="113"/>
      <c r="D1" s="113"/>
    </row>
    <row r="2" spans="1:4" ht="12.75" customHeight="1">
      <c r="A2" s="111"/>
      <c r="B2" s="113"/>
      <c r="C2" s="113"/>
      <c r="D2" s="113"/>
    </row>
    <row r="3" spans="1:5" ht="25.5" customHeight="1">
      <c r="A3" s="112" t="s">
        <v>148</v>
      </c>
      <c r="B3" s="99"/>
      <c r="C3" s="99"/>
      <c r="D3" s="99"/>
      <c r="E3" s="20"/>
    </row>
    <row r="4" spans="1:4" ht="27" customHeight="1">
      <c r="A4" s="68" t="s">
        <v>26</v>
      </c>
      <c r="B4" s="69"/>
      <c r="C4" s="70" t="s">
        <v>66</v>
      </c>
      <c r="D4" s="26"/>
    </row>
    <row r="5" spans="1:4" ht="20.25" customHeight="1">
      <c r="A5" s="2" t="s">
        <v>149</v>
      </c>
      <c r="B5" s="32"/>
      <c r="C5" s="3">
        <v>1498</v>
      </c>
      <c r="D5" s="26"/>
    </row>
    <row r="6" spans="1:4" ht="20.25" customHeight="1">
      <c r="A6" s="2" t="s">
        <v>150</v>
      </c>
      <c r="B6" s="32"/>
      <c r="C6" s="3">
        <v>156</v>
      </c>
      <c r="D6" s="26"/>
    </row>
    <row r="7" spans="1:4" ht="20.25" customHeight="1">
      <c r="A7" s="2" t="s">
        <v>151</v>
      </c>
      <c r="B7" s="32"/>
      <c r="C7" s="2">
        <v>118</v>
      </c>
      <c r="D7" s="26"/>
    </row>
    <row r="8" spans="1:4" ht="20.25" customHeight="1">
      <c r="A8" s="41" t="s">
        <v>8</v>
      </c>
      <c r="B8" s="59"/>
      <c r="C8" s="38">
        <v>1772</v>
      </c>
      <c r="D8" s="26"/>
    </row>
    <row r="9" spans="1:3" ht="24" customHeight="1">
      <c r="A9" s="4"/>
      <c r="B9" s="1"/>
      <c r="C9" s="6"/>
    </row>
    <row r="13" spans="1:4" ht="27" customHeight="1">
      <c r="A13" s="111" t="s">
        <v>37</v>
      </c>
      <c r="B13" s="99"/>
      <c r="C13" s="99"/>
      <c r="D13" s="99"/>
    </row>
    <row r="14" spans="1:4" ht="12.75" customHeight="1">
      <c r="A14" s="111"/>
      <c r="B14" s="99"/>
      <c r="C14" s="99"/>
      <c r="D14" s="99"/>
    </row>
    <row r="15" spans="1:4" ht="25.5" customHeight="1">
      <c r="A15" s="112" t="s">
        <v>125</v>
      </c>
      <c r="B15" s="99"/>
      <c r="C15" s="99"/>
      <c r="D15" s="99"/>
    </row>
    <row r="16" spans="1:4" ht="27" customHeight="1">
      <c r="A16" s="68" t="s">
        <v>28</v>
      </c>
      <c r="B16" s="69"/>
      <c r="C16" s="70" t="s">
        <v>27</v>
      </c>
      <c r="D16" s="70" t="s">
        <v>29</v>
      </c>
    </row>
    <row r="17" spans="1:4" ht="20.25" customHeight="1">
      <c r="A17" s="19">
        <v>2002</v>
      </c>
      <c r="B17" s="54"/>
      <c r="C17" s="6">
        <v>100113659</v>
      </c>
      <c r="D17" s="6">
        <v>2127656</v>
      </c>
    </row>
    <row r="18" spans="1:4" ht="20.25" customHeight="1">
      <c r="A18" s="19">
        <v>2003</v>
      </c>
      <c r="B18" s="54"/>
      <c r="C18" s="6">
        <v>104000445</v>
      </c>
      <c r="D18" s="6">
        <v>2130582</v>
      </c>
    </row>
    <row r="19" spans="1:4" ht="20.25" customHeight="1">
      <c r="A19" s="62" t="s">
        <v>120</v>
      </c>
      <c r="B19" s="54"/>
      <c r="C19" s="63">
        <v>116985731</v>
      </c>
      <c r="D19" s="6">
        <v>2352022</v>
      </c>
    </row>
    <row r="20" spans="1:4" ht="20.25" customHeight="1">
      <c r="A20" s="62" t="s">
        <v>128</v>
      </c>
      <c r="B20" s="54"/>
      <c r="C20" s="63">
        <v>134460091</v>
      </c>
      <c r="D20" s="6">
        <v>2570212</v>
      </c>
    </row>
    <row r="21" spans="1:4" ht="20.25" customHeight="1">
      <c r="A21" s="77" t="s">
        <v>135</v>
      </c>
      <c r="B21" s="59"/>
      <c r="C21" s="61">
        <v>117752779</v>
      </c>
      <c r="D21" s="38">
        <v>2146155</v>
      </c>
    </row>
    <row r="22" ht="24" customHeight="1"/>
  </sheetData>
  <mergeCells count="6">
    <mergeCell ref="A14:D14"/>
    <mergeCell ref="A15:D15"/>
    <mergeCell ref="A13:D13"/>
    <mergeCell ref="A1:D1"/>
    <mergeCell ref="A2:D2"/>
    <mergeCell ref="A3:D3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2007-04-11T13:30:25Z</cp:lastPrinted>
  <dcterms:created xsi:type="dcterms:W3CDTF">2001-09-03T07:45:20Z</dcterms:created>
  <dcterms:modified xsi:type="dcterms:W3CDTF">2007-06-19T14:44:16Z</dcterms:modified>
  <cp:category/>
  <cp:version/>
  <cp:contentType/>
  <cp:contentStatus/>
</cp:coreProperties>
</file>