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30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<sst xmlns="http://schemas.openxmlformats.org/spreadsheetml/2006/main" count="27" uniqueCount="27">
  <si>
    <t>Grundskolenivå</t>
  </si>
  <si>
    <t>Gymnasienivå</t>
  </si>
  <si>
    <t>Eftergymnasial nivå</t>
  </si>
  <si>
    <t>Utlandsstudier</t>
  </si>
  <si>
    <t>Totalt</t>
  </si>
  <si>
    <t xml:space="preserve">Bidrag till kostnader vid 
viss gymnasieutbildning </t>
  </si>
  <si>
    <t>Grundskole- och 
gymnasienivå</t>
  </si>
  <si>
    <t>1     Översikt</t>
  </si>
  <si>
    <t>Tabell 1:1</t>
  </si>
  <si>
    <r>
      <t xml:space="preserve">Studiehjälp, </t>
    </r>
    <r>
      <rPr>
        <sz val="9"/>
        <rFont val="Arial"/>
        <family val="2"/>
      </rPr>
      <t>varav</t>
    </r>
  </si>
  <si>
    <r>
      <t xml:space="preserve">Studiemedel, </t>
    </r>
    <r>
      <rPr>
        <sz val="9"/>
        <rFont val="Arial"/>
        <family val="2"/>
      </rPr>
      <t>varav</t>
    </r>
  </si>
  <si>
    <r>
      <t xml:space="preserve">Rekryteringsbidrag, </t>
    </r>
    <r>
      <rPr>
        <sz val="9"/>
        <rFont val="Arial"/>
        <family val="2"/>
      </rPr>
      <t>varav</t>
    </r>
  </si>
  <si>
    <t>Utbetalt tilläggs-bidrag, mnkr</t>
  </si>
  <si>
    <t>Enbart grundskolenivå</t>
  </si>
  <si>
    <t>Enbart gymnasienivå</t>
  </si>
  <si>
    <t xml:space="preserve">Anslag/studiestöd
</t>
  </si>
  <si>
    <t xml:space="preserve">Kvinnor
</t>
  </si>
  <si>
    <r>
      <t>Totalt antal</t>
    </r>
    <r>
      <rPr>
        <vertAlign val="superscript"/>
        <sz val="9"/>
        <rFont val="Arial"/>
        <family val="2"/>
      </rPr>
      <t xml:space="preserve">1)
</t>
    </r>
    <r>
      <rPr>
        <sz val="9"/>
        <rFont val="Arial"/>
        <family val="0"/>
      </rPr>
      <t xml:space="preserve">
</t>
    </r>
  </si>
  <si>
    <t xml:space="preserve">Män
</t>
  </si>
  <si>
    <t xml:space="preserve">Utbetalt 
bidrag, 
mnkr
</t>
  </si>
  <si>
    <r>
      <t>Inbetald
ståp-avg</t>
    </r>
    <r>
      <rPr>
        <vertAlign val="superscript"/>
        <sz val="9"/>
        <rFont val="Arial"/>
        <family val="2"/>
      </rPr>
      <t>2)</t>
    </r>
    <r>
      <rPr>
        <sz val="9"/>
        <rFont val="Arial"/>
        <family val="0"/>
      </rPr>
      <t xml:space="preserve">,
 mnkr
</t>
    </r>
  </si>
  <si>
    <t xml:space="preserve">Utbetalt
lån,
mnkr
</t>
  </si>
  <si>
    <t>Antal studiestödstagare och utbetalda belopp 2007</t>
  </si>
  <si>
    <t>Sverige</t>
  </si>
  <si>
    <t>Utland</t>
  </si>
  <si>
    <t>Studiemedelsräntor och 
avskrivningar</t>
  </si>
  <si>
    <t xml:space="preserve">1)   Bruttoräknat antal. När antalet studiestödstagare summeras uppstår dubbelräkning mellan stödformer och 
      utbildningsnivåer eftersom en stödtagare kan ha studerat på flera nivåer och med olika studiestöd under året.             
      Totalt nettoräknat antal studerande som har fått studiestöd under 2007 är 867 923 personer.
2)   Inbetald preliminär statlig ålderspensionsavgift. Avgiften är procentuellt fördelad på utbildningsnivåer  
      utifrån de belopp som utbetalats i studiestöd för respektive nivå. </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</si>
</sst>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10">
    <font>
      <sz val="10"/>
      <name val="Arial"/>
      <family val="0"/>
    </font>
    <font>
      <b/>
      <sz val="14"/>
      <name val="Arial"/>
      <family val="2"/>
    </font>
    <font>
      <b/>
      <sz val="10"/>
      <name val="Arial"/>
      <family val="2"/>
    </font>
    <font>
      <sz val="9"/>
      <name val="Arial"/>
      <family val="0"/>
    </font>
    <font>
      <b/>
      <sz val="9"/>
      <name val="Arial"/>
      <family val="0"/>
    </font>
    <font>
      <sz val="8"/>
      <name val="Arial"/>
      <family val="0"/>
    </font>
    <font>
      <vertAlign val="superscript"/>
      <sz val="9"/>
      <name val="Arial"/>
      <family val="2"/>
    </font>
    <font>
      <sz val="8.5"/>
      <name val="Arial"/>
      <family val="0"/>
    </font>
    <font>
      <b/>
      <sz val="9"/>
      <color indexed="10"/>
      <name val="Arial"/>
      <family val="2"/>
    </font>
    <font>
      <sz val="9"/>
      <color indexed="10"/>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3" fontId="4" fillId="0" borderId="0" xfId="0" applyNumberFormat="1" applyFont="1" applyAlignment="1">
      <alignment/>
    </xf>
    <xf numFmtId="0" fontId="3" fillId="0" borderId="0" xfId="0" applyFont="1" applyBorder="1" applyAlignment="1">
      <alignment/>
    </xf>
    <xf numFmtId="9" fontId="3" fillId="0" borderId="0" xfId="0" applyNumberFormat="1" applyFont="1" applyAlignment="1">
      <alignment/>
    </xf>
    <xf numFmtId="3" fontId="3" fillId="0" borderId="0" xfId="0" applyNumberFormat="1" applyFont="1" applyAlignment="1">
      <alignment/>
    </xf>
    <xf numFmtId="0" fontId="3" fillId="0" borderId="0" xfId="0" applyFont="1" applyBorder="1" applyAlignment="1">
      <alignment horizontal="left"/>
    </xf>
    <xf numFmtId="9" fontId="3" fillId="0" borderId="0" xfId="0" applyNumberFormat="1" applyFont="1" applyAlignment="1">
      <alignment horizontal="right"/>
    </xf>
    <xf numFmtId="0" fontId="4" fillId="0" borderId="0" xfId="0" applyFont="1" applyBorder="1" applyAlignment="1">
      <alignment horizontal="left"/>
    </xf>
    <xf numFmtId="9" fontId="3" fillId="0" borderId="0" xfId="0" applyNumberFormat="1" applyFont="1" applyBorder="1" applyAlignment="1">
      <alignment/>
    </xf>
    <xf numFmtId="0" fontId="3" fillId="0" borderId="1" xfId="0" applyFont="1" applyBorder="1" applyAlignment="1">
      <alignment wrapText="1"/>
    </xf>
    <xf numFmtId="49" fontId="3" fillId="0" borderId="1" xfId="0" applyNumberFormat="1" applyFont="1" applyBorder="1" applyAlignment="1">
      <alignment horizontal="right" wrapText="1"/>
    </xf>
    <xf numFmtId="0" fontId="0" fillId="0" borderId="0" xfId="0" applyBorder="1" applyAlignment="1">
      <alignment/>
    </xf>
    <xf numFmtId="0" fontId="3" fillId="0" borderId="1" xfId="0" applyFont="1" applyBorder="1" applyAlignment="1">
      <alignment horizontal="right" wrapText="1"/>
    </xf>
    <xf numFmtId="3" fontId="3" fillId="0" borderId="0" xfId="0" applyNumberFormat="1" applyFont="1" applyAlignment="1">
      <alignment/>
    </xf>
    <xf numFmtId="164" fontId="3" fillId="0" borderId="0" xfId="0" applyNumberFormat="1" applyFont="1" applyAlignment="1">
      <alignment/>
    </xf>
    <xf numFmtId="9" fontId="3" fillId="0" borderId="0" xfId="15" applyFont="1" applyAlignment="1">
      <alignment/>
    </xf>
    <xf numFmtId="0" fontId="0" fillId="0" borderId="0" xfId="0" applyFont="1" applyAlignment="1">
      <alignment/>
    </xf>
    <xf numFmtId="0" fontId="4" fillId="0" borderId="0" xfId="0" applyFont="1" applyBorder="1" applyAlignment="1">
      <alignment/>
    </xf>
    <xf numFmtId="164" fontId="4" fillId="0" borderId="0" xfId="0" applyNumberFormat="1" applyFont="1" applyAlignment="1">
      <alignment/>
    </xf>
    <xf numFmtId="0" fontId="4" fillId="0" borderId="0" xfId="0" applyFont="1" applyBorder="1" applyAlignment="1">
      <alignment horizontal="left" wrapText="1"/>
    </xf>
    <xf numFmtId="0" fontId="4" fillId="0" borderId="0" xfId="0" applyFont="1" applyAlignment="1">
      <alignment horizontal="left" wrapText="1"/>
    </xf>
    <xf numFmtId="0" fontId="4" fillId="0" borderId="2" xfId="0" applyFont="1" applyBorder="1" applyAlignment="1">
      <alignment/>
    </xf>
    <xf numFmtId="0" fontId="4" fillId="0" borderId="0" xfId="0" applyFont="1" applyBorder="1" applyAlignment="1">
      <alignment wrapText="1"/>
    </xf>
    <xf numFmtId="0" fontId="3" fillId="0" borderId="0"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9" fontId="8" fillId="0" borderId="0" xfId="15" applyFont="1" applyAlignment="1">
      <alignment/>
    </xf>
    <xf numFmtId="0" fontId="9" fillId="0" borderId="0" xfId="0" applyFont="1" applyBorder="1" applyAlignment="1">
      <alignment horizontal="right" wrapText="1"/>
    </xf>
    <xf numFmtId="164" fontId="9" fillId="0" borderId="0" xfId="0" applyNumberFormat="1" applyFont="1" applyAlignment="1">
      <alignment/>
    </xf>
    <xf numFmtId="3" fontId="8" fillId="0" borderId="0" xfId="0" applyNumberFormat="1" applyFont="1" applyAlignment="1">
      <alignment/>
    </xf>
    <xf numFmtId="164" fontId="8" fillId="0" borderId="0" xfId="0" applyNumberFormat="1" applyFont="1" applyAlignment="1">
      <alignment/>
    </xf>
    <xf numFmtId="164" fontId="9" fillId="0" borderId="0" xfId="0" applyNumberFormat="1" applyFont="1" applyFill="1" applyAlignment="1">
      <alignment/>
    </xf>
    <xf numFmtId="3" fontId="3" fillId="0" borderId="0" xfId="0" applyNumberFormat="1" applyFont="1" applyFill="1" applyAlignment="1">
      <alignment/>
    </xf>
    <xf numFmtId="9" fontId="4" fillId="0" borderId="0" xfId="0" applyNumberFormat="1" applyFont="1" applyAlignment="1">
      <alignment/>
    </xf>
    <xf numFmtId="9" fontId="3" fillId="0" borderId="0" xfId="0" applyNumberFormat="1" applyFont="1" applyFill="1" applyAlignment="1">
      <alignment/>
    </xf>
    <xf numFmtId="9" fontId="3" fillId="0" borderId="0" xfId="0" applyNumberFormat="1" applyFont="1" applyFill="1" applyAlignment="1">
      <alignment horizontal="right"/>
    </xf>
    <xf numFmtId="164" fontId="3" fillId="0" borderId="0" xfId="0" applyNumberFormat="1" applyFont="1" applyAlignment="1">
      <alignment/>
    </xf>
    <xf numFmtId="164" fontId="3" fillId="0" borderId="0" xfId="0" applyNumberFormat="1" applyFont="1" applyFill="1" applyAlignment="1">
      <alignment/>
    </xf>
    <xf numFmtId="164" fontId="4" fillId="0" borderId="0" xfId="0" applyNumberFormat="1" applyFont="1" applyBorder="1" applyAlignment="1">
      <alignment horizontal="right" wrapText="1"/>
    </xf>
    <xf numFmtId="3" fontId="4" fillId="0" borderId="0" xfId="0" applyNumberFormat="1" applyFont="1" applyBorder="1" applyAlignment="1">
      <alignment horizontal="right" wrapText="1"/>
    </xf>
    <xf numFmtId="9" fontId="3" fillId="0" borderId="0" xfId="15" applyFont="1" applyAlignment="1">
      <alignment horizontal="right"/>
    </xf>
    <xf numFmtId="3" fontId="4" fillId="0" borderId="2" xfId="0" applyNumberFormat="1" applyFont="1" applyBorder="1" applyAlignment="1">
      <alignment/>
    </xf>
    <xf numFmtId="164" fontId="4" fillId="0" borderId="2" xfId="0" applyNumberFormat="1" applyFont="1" applyBorder="1"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xf>
    <xf numFmtId="0" fontId="2" fillId="0" borderId="2" xfId="0" applyFont="1" applyBorder="1" applyAlignment="1">
      <alignment wrapText="1"/>
    </xf>
    <xf numFmtId="0" fontId="0" fillId="0" borderId="2" xfId="0" applyBorder="1" applyAlignment="1">
      <alignment wrapText="1"/>
    </xf>
    <xf numFmtId="0" fontId="7" fillId="0" borderId="3" xfId="0" applyFont="1" applyBorder="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A25" sqref="A25"/>
    </sheetView>
  </sheetViews>
  <sheetFormatPr defaultColWidth="9.140625" defaultRowHeight="12.75"/>
  <cols>
    <col min="1" max="1" width="22.57421875" style="0" customWidth="1"/>
    <col min="2" max="2" width="10.7109375" style="0" customWidth="1"/>
    <col min="3" max="3" width="8.7109375" style="0" customWidth="1"/>
    <col min="4" max="4" width="8.421875" style="0" customWidth="1"/>
    <col min="5" max="5" width="10.7109375" style="0" customWidth="1"/>
    <col min="6" max="6" width="10.8515625" style="0" customWidth="1"/>
    <col min="7" max="7" width="6.7109375" style="0" customWidth="1"/>
    <col min="8" max="8" width="10.7109375" style="0" customWidth="1"/>
  </cols>
  <sheetData>
    <row r="1" spans="1:5" ht="18.75" customHeight="1">
      <c r="A1" s="45" t="s">
        <v>7</v>
      </c>
      <c r="B1" s="46"/>
      <c r="C1" s="47"/>
      <c r="D1" s="47"/>
      <c r="E1" s="47"/>
    </row>
    <row r="4" spans="1:2" ht="12.75">
      <c r="A4" s="1" t="s">
        <v>8</v>
      </c>
      <c r="B4" s="1"/>
    </row>
    <row r="5" spans="1:5" ht="12.75">
      <c r="A5" s="48" t="s">
        <v>22</v>
      </c>
      <c r="B5" s="49"/>
      <c r="C5" s="49"/>
      <c r="D5" s="49"/>
      <c r="E5" s="49"/>
    </row>
    <row r="6" spans="1:10" ht="52.5" customHeight="1">
      <c r="A6" s="11" t="s">
        <v>15</v>
      </c>
      <c r="B6" s="12" t="s">
        <v>17</v>
      </c>
      <c r="C6" s="12" t="s">
        <v>16</v>
      </c>
      <c r="D6" s="12" t="s">
        <v>18</v>
      </c>
      <c r="E6" s="14" t="s">
        <v>19</v>
      </c>
      <c r="F6" s="14" t="s">
        <v>20</v>
      </c>
      <c r="G6" s="14" t="s">
        <v>12</v>
      </c>
      <c r="H6" s="14" t="s">
        <v>21</v>
      </c>
      <c r="I6" s="13"/>
      <c r="J6" s="13"/>
    </row>
    <row r="7" spans="1:10" ht="16.5" customHeight="1">
      <c r="A7" s="24" t="s">
        <v>9</v>
      </c>
      <c r="B7" s="41">
        <f>SUM(B8:B9)</f>
        <v>476479</v>
      </c>
      <c r="C7" s="28"/>
      <c r="D7" s="28"/>
      <c r="E7" s="40">
        <v>3912.0768022</v>
      </c>
      <c r="F7" s="29"/>
      <c r="G7" s="29"/>
      <c r="H7" s="29"/>
      <c r="I7" s="13"/>
      <c r="J7" s="13"/>
    </row>
    <row r="8" spans="1:8" s="18" customFormat="1" ht="16.5" customHeight="1">
      <c r="A8" s="25" t="s">
        <v>23</v>
      </c>
      <c r="B8" s="15">
        <v>475569</v>
      </c>
      <c r="C8" s="17">
        <v>0.49</v>
      </c>
      <c r="D8" s="17">
        <v>0.51</v>
      </c>
      <c r="E8" s="16">
        <v>3909.66408</v>
      </c>
      <c r="F8" s="30"/>
      <c r="G8" s="30"/>
      <c r="H8" s="30"/>
    </row>
    <row r="9" spans="1:8" ht="13.5" customHeight="1">
      <c r="A9" s="7" t="s">
        <v>24</v>
      </c>
      <c r="B9" s="15">
        <v>910</v>
      </c>
      <c r="C9" s="42">
        <v>0.69</v>
      </c>
      <c r="D9" s="42">
        <v>0.31</v>
      </c>
      <c r="E9" s="16">
        <v>8</v>
      </c>
      <c r="F9" s="30"/>
      <c r="G9" s="30"/>
      <c r="H9" s="30"/>
    </row>
    <row r="10" spans="1:8" s="1" customFormat="1" ht="16.5" customHeight="1">
      <c r="A10" s="19" t="s">
        <v>10</v>
      </c>
      <c r="B10" s="3">
        <f>SUM(B11:B14)</f>
        <v>446640</v>
      </c>
      <c r="C10" s="31"/>
      <c r="D10" s="31"/>
      <c r="E10" s="20">
        <f>SUM(E11:E14)</f>
        <v>7918.3</v>
      </c>
      <c r="F10" s="20">
        <f>SUM(F11:F14)</f>
        <v>2042.4</v>
      </c>
      <c r="G10" s="20">
        <f>SUM(G11:G14)</f>
        <v>359.9</v>
      </c>
      <c r="H10" s="20">
        <f>SUM(H11:H14)</f>
        <v>10396.1</v>
      </c>
    </row>
    <row r="11" spans="1:8" ht="13.5" customHeight="1">
      <c r="A11" s="7" t="s">
        <v>0</v>
      </c>
      <c r="B11" s="15">
        <v>23651</v>
      </c>
      <c r="C11" s="17">
        <v>0.72</v>
      </c>
      <c r="D11" s="17">
        <v>0.28</v>
      </c>
      <c r="E11" s="16">
        <v>440.4</v>
      </c>
      <c r="F11" s="16">
        <v>113.6</v>
      </c>
      <c r="G11" s="16">
        <v>42.1</v>
      </c>
      <c r="H11" s="16">
        <v>85.1</v>
      </c>
    </row>
    <row r="12" spans="1:8" ht="13.5" customHeight="1">
      <c r="A12" s="7" t="s">
        <v>1</v>
      </c>
      <c r="B12" s="15">
        <v>93758</v>
      </c>
      <c r="C12" s="17">
        <v>0.65</v>
      </c>
      <c r="D12" s="17">
        <v>0.35</v>
      </c>
      <c r="E12" s="16">
        <v>1590.4</v>
      </c>
      <c r="F12" s="16">
        <v>410.2</v>
      </c>
      <c r="G12" s="16">
        <v>97.1</v>
      </c>
      <c r="H12" s="16">
        <v>1089.6</v>
      </c>
    </row>
    <row r="13" spans="1:8" ht="13.5" customHeight="1">
      <c r="A13" s="7" t="s">
        <v>2</v>
      </c>
      <c r="B13" s="15">
        <v>301427</v>
      </c>
      <c r="C13" s="17">
        <v>0.6</v>
      </c>
      <c r="D13" s="17">
        <v>0.4</v>
      </c>
      <c r="E13" s="16">
        <v>5479.6</v>
      </c>
      <c r="F13" s="16">
        <v>1413.4</v>
      </c>
      <c r="G13" s="16">
        <v>219.2</v>
      </c>
      <c r="H13" s="16">
        <v>7760.5</v>
      </c>
    </row>
    <row r="14" spans="1:8" ht="13.5" customHeight="1">
      <c r="A14" s="7" t="s">
        <v>3</v>
      </c>
      <c r="B14" s="15">
        <v>27804</v>
      </c>
      <c r="C14" s="17">
        <v>0.61</v>
      </c>
      <c r="D14" s="17">
        <v>0.39</v>
      </c>
      <c r="E14" s="16">
        <v>407.9</v>
      </c>
      <c r="F14" s="16">
        <v>105.2</v>
      </c>
      <c r="G14" s="16">
        <v>1.5</v>
      </c>
      <c r="H14" s="16">
        <v>1460.9</v>
      </c>
    </row>
    <row r="15" spans="1:8" s="1" customFormat="1" ht="28.5" customHeight="1">
      <c r="A15" s="21" t="s">
        <v>25</v>
      </c>
      <c r="B15" s="31"/>
      <c r="C15" s="31"/>
      <c r="D15" s="31"/>
      <c r="E15" s="20">
        <v>4785.1</v>
      </c>
      <c r="F15" s="32"/>
      <c r="G15" s="32"/>
      <c r="H15" s="32"/>
    </row>
    <row r="16" spans="1:8" s="1" customFormat="1" ht="16.5" customHeight="1">
      <c r="A16" s="19" t="s">
        <v>11</v>
      </c>
      <c r="B16" s="3">
        <f>SUM(B17:B19)</f>
        <v>3659</v>
      </c>
      <c r="C16" s="35">
        <f>2848/B16</f>
        <v>0.7783547417327139</v>
      </c>
      <c r="D16" s="35">
        <f>811/B16</f>
        <v>0.22164525826728615</v>
      </c>
      <c r="E16" s="20">
        <v>126.087</v>
      </c>
      <c r="F16" s="20">
        <v>32.3</v>
      </c>
      <c r="G16" s="20">
        <v>8.277</v>
      </c>
      <c r="H16" s="32"/>
    </row>
    <row r="17" spans="1:8" ht="13.5" customHeight="1">
      <c r="A17" s="7" t="s">
        <v>13</v>
      </c>
      <c r="B17" s="34">
        <v>740</v>
      </c>
      <c r="C17" s="36">
        <f>556/B17</f>
        <v>0.7513513513513513</v>
      </c>
      <c r="D17" s="36">
        <f>184/B17</f>
        <v>0.24864864864864866</v>
      </c>
      <c r="E17" s="39">
        <v>25.499967204154142</v>
      </c>
      <c r="F17" s="39">
        <v>6.53238589778628</v>
      </c>
      <c r="G17" s="39">
        <v>1.6739491664389177</v>
      </c>
      <c r="H17" s="33"/>
    </row>
    <row r="18" spans="1:8" ht="24" customHeight="1">
      <c r="A18" s="26" t="s">
        <v>6</v>
      </c>
      <c r="B18" s="34">
        <v>291</v>
      </c>
      <c r="C18" s="36">
        <f>225/B18</f>
        <v>0.7731958762886598</v>
      </c>
      <c r="D18" s="37">
        <f>66/B18</f>
        <v>0.2268041237113402</v>
      </c>
      <c r="E18" s="39">
        <v>10.027689805957912</v>
      </c>
      <c r="F18" s="39">
        <v>2.568816616561902</v>
      </c>
      <c r="G18" s="39">
        <v>0.6582691992347636</v>
      </c>
      <c r="H18" s="33"/>
    </row>
    <row r="19" spans="1:8" ht="13.5" customHeight="1">
      <c r="A19" s="27" t="s">
        <v>14</v>
      </c>
      <c r="B19" s="34">
        <v>2628</v>
      </c>
      <c r="C19" s="36">
        <f>2067/B19</f>
        <v>0.7865296803652968</v>
      </c>
      <c r="D19" s="37">
        <f>561/B19</f>
        <v>0.2134703196347032</v>
      </c>
      <c r="E19" s="39">
        <v>90.55934298988795</v>
      </c>
      <c r="F19" s="39">
        <v>23.198797485651816</v>
      </c>
      <c r="G19" s="39">
        <v>5.9447816343263185</v>
      </c>
      <c r="H19" s="33"/>
    </row>
    <row r="20" spans="1:8" s="1" customFormat="1" ht="28.5" customHeight="1">
      <c r="A20" s="22" t="s">
        <v>5</v>
      </c>
      <c r="B20" s="3">
        <v>527</v>
      </c>
      <c r="C20" s="35">
        <v>0.45</v>
      </c>
      <c r="D20" s="35">
        <v>0.55</v>
      </c>
      <c r="E20" s="20">
        <v>42.3</v>
      </c>
      <c r="F20" s="32"/>
      <c r="G20" s="32"/>
      <c r="H20" s="32"/>
    </row>
    <row r="21" spans="1:8" s="1" customFormat="1" ht="16.5" customHeight="1">
      <c r="A21" s="23" t="s">
        <v>4</v>
      </c>
      <c r="B21" s="43">
        <f>B7+B10+B16+B20</f>
        <v>927305</v>
      </c>
      <c r="C21" s="44"/>
      <c r="D21" s="44"/>
      <c r="E21" s="44">
        <f>E7+E10+E15+E16+E20</f>
        <v>16783.863802199998</v>
      </c>
      <c r="F21" s="44">
        <f>F10+F16</f>
        <v>2074.7000000000003</v>
      </c>
      <c r="G21" s="44">
        <f>G10+G16</f>
        <v>368.17699999999996</v>
      </c>
      <c r="H21" s="44">
        <f>H8+H10+H15+H16+H20</f>
        <v>10396.1</v>
      </c>
    </row>
    <row r="22" spans="1:8" ht="60" customHeight="1">
      <c r="A22" s="50" t="s">
        <v>26</v>
      </c>
      <c r="B22" s="50"/>
      <c r="C22" s="50"/>
      <c r="D22" s="50"/>
      <c r="E22" s="50"/>
      <c r="F22" s="50"/>
      <c r="G22" s="50"/>
      <c r="H22" s="50"/>
    </row>
    <row r="23" spans="1:5" ht="12.75">
      <c r="A23" s="7"/>
      <c r="B23" s="5"/>
      <c r="C23" s="5"/>
      <c r="D23" s="5"/>
      <c r="E23" s="6"/>
    </row>
    <row r="24" spans="1:5" ht="12.75">
      <c r="A24" s="4"/>
      <c r="B24" s="5"/>
      <c r="C24" s="5"/>
      <c r="D24" s="8"/>
      <c r="E24" s="38"/>
    </row>
    <row r="25" spans="1:5" ht="12.75">
      <c r="A25" s="4"/>
      <c r="B25" s="5"/>
      <c r="C25" s="5"/>
      <c r="D25" s="8"/>
      <c r="E25" s="2"/>
    </row>
    <row r="26" spans="1:5" ht="12.75">
      <c r="A26" s="2"/>
      <c r="B26" s="6"/>
      <c r="C26" s="6"/>
      <c r="D26" s="6"/>
      <c r="E26" s="2"/>
    </row>
    <row r="27" spans="1:5" ht="12.75">
      <c r="A27" s="7"/>
      <c r="B27" s="5"/>
      <c r="C27" s="5"/>
      <c r="D27" s="5"/>
      <c r="E27" s="2"/>
    </row>
    <row r="28" spans="1:5" ht="12.75">
      <c r="A28" s="4"/>
      <c r="B28" s="5"/>
      <c r="C28" s="5"/>
      <c r="D28" s="8"/>
      <c r="E28" s="2"/>
    </row>
    <row r="29" spans="1:5" ht="12.75">
      <c r="A29" s="4"/>
      <c r="B29" s="5"/>
      <c r="C29" s="5"/>
      <c r="D29" s="8"/>
      <c r="E29" s="2"/>
    </row>
    <row r="30" spans="1:5" ht="12.75">
      <c r="A30" s="9"/>
      <c r="B30" s="6"/>
      <c r="C30" s="6"/>
      <c r="D30" s="6"/>
      <c r="E30" s="2"/>
    </row>
    <row r="31" spans="1:5" ht="12.75">
      <c r="A31" s="7"/>
      <c r="B31" s="5"/>
      <c r="C31" s="5"/>
      <c r="D31" s="5"/>
      <c r="E31" s="2"/>
    </row>
    <row r="32" spans="1:5" ht="12.75">
      <c r="A32" s="7"/>
      <c r="B32" s="5"/>
      <c r="C32" s="5"/>
      <c r="D32" s="5"/>
      <c r="E32" s="2"/>
    </row>
    <row r="33" spans="1:5" ht="12.75">
      <c r="A33" s="7"/>
      <c r="B33" s="10"/>
      <c r="C33" s="5"/>
      <c r="D33" s="5"/>
      <c r="E33" s="2"/>
    </row>
    <row r="34" spans="1:5" ht="12.75">
      <c r="A34" s="7"/>
      <c r="B34" s="5"/>
      <c r="C34" s="5"/>
      <c r="D34" s="5"/>
      <c r="E34" s="2"/>
    </row>
    <row r="35" spans="1:5" ht="12.75">
      <c r="A35" s="7"/>
      <c r="B35" s="5"/>
      <c r="C35" s="5"/>
      <c r="D35" s="5"/>
      <c r="E35" s="2"/>
    </row>
    <row r="36" spans="1:5" ht="12.75">
      <c r="A36" s="7"/>
      <c r="B36" s="10"/>
      <c r="C36" s="5"/>
      <c r="D36" s="5"/>
      <c r="E36" s="2"/>
    </row>
    <row r="37" spans="1:5" ht="12.75">
      <c r="A37" s="7"/>
      <c r="B37" s="10"/>
      <c r="C37" s="10"/>
      <c r="D37" s="10"/>
      <c r="E37" s="2"/>
    </row>
  </sheetData>
  <sheetProtection password="E0B0" sheet="1" objects="1" scenarios="1" selectLockedCells="1" selectUnlockedCells="1"/>
  <mergeCells count="3">
    <mergeCell ref="A1:E1"/>
    <mergeCell ref="A5:E5"/>
    <mergeCell ref="A22:H22"/>
  </mergeCells>
  <printOptions/>
  <pageMargins left="0.7874015748031497" right="0.3937007874015748" top="0.984251968503937" bottom="0.984251968503937" header="0.3937007874015748" footer="0.5118110236220472"/>
  <pageSetup firstPageNumber="17" useFirstPageNumber="1" horizontalDpi="600" verticalDpi="600" orientation="portrait" paperSize="9" r:id="rId1"/>
  <headerFooter alignWithMargins="0">
    <oddHeader>&amp;R&amp;"Arial,Fet"&amp;12
</oddHead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Sellén-Johansson</dc:creator>
  <cp:keywords/>
  <dc:description/>
  <cp:lastModifiedBy>Margaretha Pettersson</cp:lastModifiedBy>
  <cp:lastPrinted>2008-03-26T17:09:48Z</cp:lastPrinted>
  <dcterms:created xsi:type="dcterms:W3CDTF">2006-03-16T10:33:02Z</dcterms:created>
  <dcterms:modified xsi:type="dcterms:W3CDTF">2008-04-01T06:35:00Z</dcterms:modified>
  <cp:category/>
  <cp:version/>
  <cp:contentType/>
  <cp:contentStatus/>
</cp:coreProperties>
</file>